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eba99b219b7a251b/Рабочий стол/Прайсы/Актуальный/"/>
    </mc:Choice>
  </mc:AlternateContent>
  <xr:revisionPtr revIDLastSave="8" documentId="13_ncr:1_{5C65EA3D-87DA-46B6-9EC3-1407E4222DAC}" xr6:coauthVersionLast="45" xr6:coauthVersionMax="45" xr10:uidLastSave="{11C76D66-9E94-4823-804D-8206BA6CCB2D}"/>
  <bookViews>
    <workbookView xWindow="-108" yWindow="-108" windowWidth="23256" windowHeight="12576" xr2:uid="{00000000-000D-0000-FFFF-FFFF00000000}"/>
  </bookViews>
  <sheets>
    <sheet name="Грунты" sheetId="1" r:id="rId1"/>
    <sheet name="Лист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3" i="1" l="1"/>
  <c r="P153" i="1"/>
  <c r="O153" i="1"/>
  <c r="N153" i="1"/>
  <c r="Q3" i="1"/>
  <c r="P3" i="1"/>
  <c r="O3" i="1"/>
  <c r="N3" i="1"/>
  <c r="Q267" i="1"/>
  <c r="Q291" i="1"/>
  <c r="Q290" i="1"/>
  <c r="N218" i="1"/>
  <c r="G266" i="1"/>
  <c r="H266" i="1"/>
  <c r="I266" i="1"/>
  <c r="J266" i="1"/>
  <c r="K266" i="1"/>
  <c r="L266" i="1"/>
  <c r="M266" i="1"/>
  <c r="O266" i="1"/>
  <c r="P266" i="1"/>
  <c r="P265" i="1"/>
  <c r="G265" i="1" l="1"/>
  <c r="H265" i="1"/>
  <c r="I265" i="1"/>
  <c r="J265" i="1"/>
  <c r="K265" i="1"/>
  <c r="L265" i="1"/>
  <c r="M265" i="1"/>
  <c r="O265" i="1"/>
  <c r="O311" i="1" l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G311" i="1"/>
  <c r="H311" i="1"/>
  <c r="I311" i="1"/>
  <c r="J311" i="1"/>
  <c r="K311" i="1"/>
  <c r="L311" i="1"/>
  <c r="M311" i="1"/>
  <c r="G312" i="1"/>
  <c r="H312" i="1"/>
  <c r="I312" i="1"/>
  <c r="J312" i="1"/>
  <c r="K312" i="1"/>
  <c r="L312" i="1"/>
  <c r="M312" i="1"/>
  <c r="G313" i="1"/>
  <c r="H313" i="1"/>
  <c r="I313" i="1"/>
  <c r="J313" i="1"/>
  <c r="K313" i="1"/>
  <c r="L313" i="1"/>
  <c r="M313" i="1"/>
  <c r="G314" i="1"/>
  <c r="H314" i="1"/>
  <c r="I314" i="1"/>
  <c r="J314" i="1"/>
  <c r="K314" i="1"/>
  <c r="L314" i="1"/>
  <c r="M314" i="1"/>
  <c r="G315" i="1"/>
  <c r="H315" i="1"/>
  <c r="I315" i="1"/>
  <c r="J315" i="1"/>
  <c r="K315" i="1"/>
  <c r="L315" i="1"/>
  <c r="M315" i="1"/>
  <c r="G316" i="1"/>
  <c r="H316" i="1"/>
  <c r="I316" i="1"/>
  <c r="J316" i="1"/>
  <c r="K316" i="1"/>
  <c r="L316" i="1"/>
  <c r="M316" i="1"/>
  <c r="G317" i="1"/>
  <c r="H317" i="1"/>
  <c r="I317" i="1"/>
  <c r="J317" i="1"/>
  <c r="K317" i="1"/>
  <c r="L317" i="1"/>
  <c r="M317" i="1"/>
  <c r="G318" i="1"/>
  <c r="H318" i="1"/>
  <c r="I318" i="1"/>
  <c r="J318" i="1"/>
  <c r="K318" i="1"/>
  <c r="L318" i="1"/>
  <c r="M318" i="1"/>
  <c r="G319" i="1"/>
  <c r="H319" i="1"/>
  <c r="I319" i="1"/>
  <c r="J319" i="1"/>
  <c r="K319" i="1"/>
  <c r="L319" i="1"/>
  <c r="M319" i="1"/>
  <c r="G320" i="1"/>
  <c r="H320" i="1"/>
  <c r="I320" i="1"/>
  <c r="J320" i="1"/>
  <c r="K320" i="1"/>
  <c r="L320" i="1"/>
  <c r="M320" i="1"/>
  <c r="G321" i="1"/>
  <c r="H321" i="1"/>
  <c r="I321" i="1"/>
  <c r="J321" i="1"/>
  <c r="K321" i="1"/>
  <c r="L321" i="1"/>
  <c r="M321" i="1"/>
  <c r="G322" i="1"/>
  <c r="H322" i="1"/>
  <c r="I322" i="1"/>
  <c r="J322" i="1"/>
  <c r="K322" i="1"/>
  <c r="L322" i="1"/>
  <c r="M322" i="1"/>
  <c r="G323" i="1"/>
  <c r="H323" i="1"/>
  <c r="I323" i="1"/>
  <c r="J323" i="1"/>
  <c r="K323" i="1"/>
  <c r="L323" i="1"/>
  <c r="M323" i="1"/>
  <c r="G310" i="1"/>
  <c r="H310" i="1"/>
  <c r="I310" i="1"/>
  <c r="J310" i="1"/>
  <c r="K310" i="1"/>
  <c r="L310" i="1"/>
  <c r="M310" i="1"/>
  <c r="O310" i="1"/>
  <c r="P310" i="1"/>
  <c r="O150" i="1"/>
  <c r="P150" i="1"/>
  <c r="Q150" i="1"/>
  <c r="O151" i="1"/>
  <c r="P151" i="1"/>
  <c r="Q151" i="1"/>
  <c r="G150" i="1"/>
  <c r="H150" i="1"/>
  <c r="I150" i="1"/>
  <c r="J150" i="1"/>
  <c r="K150" i="1"/>
  <c r="L150" i="1"/>
  <c r="M150" i="1"/>
  <c r="G151" i="1"/>
  <c r="H151" i="1"/>
  <c r="I151" i="1"/>
  <c r="J151" i="1"/>
  <c r="K151" i="1"/>
  <c r="L151" i="1"/>
  <c r="M151" i="1"/>
  <c r="G152" i="1"/>
  <c r="H152" i="1"/>
  <c r="I152" i="1"/>
  <c r="J152" i="1"/>
  <c r="K152" i="1"/>
  <c r="L152" i="1"/>
  <c r="M152" i="1"/>
  <c r="O103" i="1" l="1"/>
  <c r="P103" i="1"/>
  <c r="Q103" i="1"/>
  <c r="O104" i="1"/>
  <c r="P104" i="1"/>
  <c r="Q104" i="1"/>
  <c r="O105" i="1"/>
  <c r="P105" i="1"/>
  <c r="Q105" i="1"/>
  <c r="G103" i="1"/>
  <c r="H103" i="1"/>
  <c r="I103" i="1"/>
  <c r="J103" i="1"/>
  <c r="K103" i="1"/>
  <c r="L103" i="1"/>
  <c r="M103" i="1"/>
  <c r="G104" i="1"/>
  <c r="H104" i="1"/>
  <c r="I104" i="1"/>
  <c r="J104" i="1"/>
  <c r="K104" i="1"/>
  <c r="L104" i="1"/>
  <c r="M104" i="1"/>
  <c r="G105" i="1"/>
  <c r="H105" i="1"/>
  <c r="I105" i="1"/>
  <c r="J105" i="1"/>
  <c r="K105" i="1"/>
  <c r="L105" i="1"/>
  <c r="M105" i="1"/>
  <c r="O97" i="1"/>
  <c r="P97" i="1"/>
  <c r="Q97" i="1"/>
  <c r="O98" i="1"/>
  <c r="P98" i="1"/>
  <c r="Q98" i="1"/>
  <c r="O99" i="1"/>
  <c r="P99" i="1"/>
  <c r="Q99" i="1"/>
  <c r="G97" i="1"/>
  <c r="H97" i="1"/>
  <c r="I97" i="1"/>
  <c r="J97" i="1"/>
  <c r="K97" i="1"/>
  <c r="L97" i="1"/>
  <c r="M97" i="1"/>
  <c r="G98" i="1"/>
  <c r="H98" i="1"/>
  <c r="I98" i="1"/>
  <c r="J98" i="1"/>
  <c r="K98" i="1"/>
  <c r="L98" i="1"/>
  <c r="M98" i="1"/>
  <c r="G99" i="1"/>
  <c r="H99" i="1"/>
  <c r="I99" i="1"/>
  <c r="J99" i="1"/>
  <c r="K99" i="1"/>
  <c r="L99" i="1"/>
  <c r="M99" i="1"/>
  <c r="O88" i="1"/>
  <c r="P88" i="1"/>
  <c r="Q88" i="1"/>
  <c r="O89" i="1"/>
  <c r="P89" i="1"/>
  <c r="Q89" i="1"/>
  <c r="O90" i="1"/>
  <c r="P90" i="1"/>
  <c r="Q90" i="1"/>
  <c r="G88" i="1"/>
  <c r="H88" i="1"/>
  <c r="I88" i="1"/>
  <c r="J88" i="1"/>
  <c r="K88" i="1"/>
  <c r="L88" i="1"/>
  <c r="M88" i="1"/>
  <c r="G89" i="1"/>
  <c r="H89" i="1"/>
  <c r="I89" i="1"/>
  <c r="J89" i="1"/>
  <c r="K89" i="1"/>
  <c r="L89" i="1"/>
  <c r="M89" i="1"/>
  <c r="G90" i="1"/>
  <c r="H90" i="1"/>
  <c r="I90" i="1"/>
  <c r="J90" i="1"/>
  <c r="K90" i="1"/>
  <c r="L90" i="1"/>
  <c r="M90" i="1"/>
  <c r="Q55" i="1"/>
  <c r="Q56" i="1"/>
  <c r="Q57" i="1"/>
  <c r="P55" i="1"/>
  <c r="P56" i="1"/>
  <c r="P57" i="1"/>
  <c r="O55" i="1"/>
  <c r="O56" i="1"/>
  <c r="O57" i="1"/>
  <c r="G55" i="1"/>
  <c r="H55" i="1"/>
  <c r="I55" i="1"/>
  <c r="J55" i="1"/>
  <c r="K55" i="1"/>
  <c r="L55" i="1"/>
  <c r="M55" i="1"/>
  <c r="G56" i="1"/>
  <c r="H56" i="1"/>
  <c r="I56" i="1"/>
  <c r="J56" i="1"/>
  <c r="K56" i="1"/>
  <c r="L56" i="1"/>
  <c r="M56" i="1"/>
  <c r="G57" i="1"/>
  <c r="H57" i="1"/>
  <c r="I57" i="1"/>
  <c r="J57" i="1"/>
  <c r="K57" i="1"/>
  <c r="L57" i="1"/>
  <c r="M57" i="1"/>
  <c r="P51" i="1"/>
  <c r="P50" i="1"/>
  <c r="P49" i="1"/>
  <c r="Q51" i="1"/>
  <c r="Q50" i="1"/>
  <c r="Q49" i="1"/>
  <c r="G51" i="1"/>
  <c r="H51" i="1"/>
  <c r="I51" i="1"/>
  <c r="J51" i="1"/>
  <c r="K51" i="1"/>
  <c r="L51" i="1"/>
  <c r="M51" i="1"/>
  <c r="O51" i="1"/>
  <c r="G50" i="1"/>
  <c r="H50" i="1"/>
  <c r="I50" i="1"/>
  <c r="J50" i="1"/>
  <c r="K50" i="1"/>
  <c r="L50" i="1"/>
  <c r="M50" i="1"/>
  <c r="O50" i="1"/>
  <c r="G49" i="1"/>
  <c r="H49" i="1"/>
  <c r="I49" i="1"/>
  <c r="J49" i="1"/>
  <c r="K49" i="1"/>
  <c r="L49" i="1"/>
  <c r="M49" i="1"/>
  <c r="O49" i="1"/>
  <c r="N397" i="1" l="1"/>
  <c r="S458" i="1" l="1"/>
  <c r="Q458" i="1"/>
  <c r="P458" i="1"/>
  <c r="O458" i="1"/>
  <c r="M458" i="1"/>
  <c r="L458" i="1"/>
  <c r="K458" i="1"/>
  <c r="J458" i="1"/>
  <c r="I458" i="1"/>
  <c r="H458" i="1"/>
  <c r="G458" i="1"/>
  <c r="S457" i="1"/>
  <c r="Q457" i="1"/>
  <c r="P457" i="1"/>
  <c r="O457" i="1"/>
  <c r="M457" i="1"/>
  <c r="L457" i="1"/>
  <c r="K457" i="1"/>
  <c r="J457" i="1"/>
  <c r="I457" i="1"/>
  <c r="H457" i="1"/>
  <c r="G457" i="1"/>
  <c r="S456" i="1"/>
  <c r="Q456" i="1"/>
  <c r="P456" i="1"/>
  <c r="O456" i="1"/>
  <c r="M456" i="1"/>
  <c r="L456" i="1"/>
  <c r="K456" i="1"/>
  <c r="J456" i="1"/>
  <c r="I456" i="1"/>
  <c r="H456" i="1"/>
  <c r="G456" i="1"/>
  <c r="S455" i="1"/>
  <c r="Q455" i="1"/>
  <c r="P455" i="1"/>
  <c r="O455" i="1"/>
  <c r="M455" i="1"/>
  <c r="L455" i="1"/>
  <c r="K455" i="1"/>
  <c r="J455" i="1"/>
  <c r="I455" i="1"/>
  <c r="H455" i="1"/>
  <c r="G455" i="1"/>
  <c r="Q454" i="1"/>
  <c r="P454" i="1"/>
  <c r="O454" i="1"/>
  <c r="M454" i="1"/>
  <c r="L454" i="1"/>
  <c r="K454" i="1"/>
  <c r="J454" i="1"/>
  <c r="I454" i="1"/>
  <c r="H454" i="1"/>
  <c r="G454" i="1"/>
  <c r="S453" i="1"/>
  <c r="Q453" i="1"/>
  <c r="P453" i="1"/>
  <c r="O453" i="1"/>
  <c r="M453" i="1"/>
  <c r="L453" i="1"/>
  <c r="K453" i="1"/>
  <c r="J453" i="1"/>
  <c r="I453" i="1"/>
  <c r="H453" i="1"/>
  <c r="G453" i="1"/>
  <c r="S452" i="1"/>
  <c r="Q452" i="1"/>
  <c r="P452" i="1"/>
  <c r="O452" i="1"/>
  <c r="M452" i="1"/>
  <c r="L452" i="1"/>
  <c r="K452" i="1"/>
  <c r="J452" i="1"/>
  <c r="I452" i="1"/>
  <c r="H452" i="1"/>
  <c r="G452" i="1"/>
  <c r="S451" i="1"/>
  <c r="Q451" i="1"/>
  <c r="P451" i="1"/>
  <c r="O451" i="1"/>
  <c r="M451" i="1"/>
  <c r="L451" i="1"/>
  <c r="K451" i="1"/>
  <c r="J451" i="1"/>
  <c r="I451" i="1"/>
  <c r="H451" i="1"/>
  <c r="G451" i="1"/>
  <c r="S450" i="1"/>
  <c r="Q450" i="1"/>
  <c r="P450" i="1"/>
  <c r="O450" i="1"/>
  <c r="M450" i="1"/>
  <c r="L450" i="1"/>
  <c r="K450" i="1"/>
  <c r="J450" i="1"/>
  <c r="I450" i="1"/>
  <c r="H450" i="1"/>
  <c r="G450" i="1"/>
  <c r="S449" i="1"/>
  <c r="Q449" i="1"/>
  <c r="P449" i="1"/>
  <c r="O449" i="1"/>
  <c r="M449" i="1"/>
  <c r="L449" i="1"/>
  <c r="K449" i="1"/>
  <c r="J449" i="1"/>
  <c r="I449" i="1"/>
  <c r="H449" i="1"/>
  <c r="G449" i="1"/>
  <c r="N448" i="1"/>
  <c r="Q447" i="1"/>
  <c r="P447" i="1"/>
  <c r="O447" i="1"/>
  <c r="I447" i="1"/>
  <c r="H447" i="1"/>
  <c r="G447" i="1"/>
  <c r="Q446" i="1"/>
  <c r="P446" i="1"/>
  <c r="O446" i="1"/>
  <c r="I446" i="1"/>
  <c r="H446" i="1"/>
  <c r="G446" i="1"/>
  <c r="Q445" i="1"/>
  <c r="P445" i="1"/>
  <c r="O445" i="1"/>
  <c r="I445" i="1"/>
  <c r="H445" i="1"/>
  <c r="G445" i="1"/>
  <c r="Q444" i="1"/>
  <c r="P444" i="1"/>
  <c r="O444" i="1"/>
  <c r="I444" i="1"/>
  <c r="H444" i="1"/>
  <c r="G444" i="1"/>
  <c r="Q443" i="1"/>
  <c r="P443" i="1"/>
  <c r="O443" i="1"/>
  <c r="I443" i="1"/>
  <c r="H443" i="1"/>
  <c r="G443" i="1"/>
  <c r="Q442" i="1"/>
  <c r="P442" i="1"/>
  <c r="O442" i="1"/>
  <c r="I442" i="1"/>
  <c r="H442" i="1"/>
  <c r="G442" i="1"/>
  <c r="Q441" i="1"/>
  <c r="P441" i="1"/>
  <c r="O441" i="1"/>
  <c r="I441" i="1"/>
  <c r="H441" i="1"/>
  <c r="G441" i="1"/>
  <c r="Q440" i="1"/>
  <c r="P440" i="1"/>
  <c r="O440" i="1"/>
  <c r="I440" i="1"/>
  <c r="H440" i="1"/>
  <c r="G440" i="1"/>
  <c r="Q439" i="1"/>
  <c r="P439" i="1"/>
  <c r="O439" i="1"/>
  <c r="I439" i="1"/>
  <c r="H439" i="1"/>
  <c r="G439" i="1"/>
  <c r="Q438" i="1"/>
  <c r="P438" i="1"/>
  <c r="O438" i="1"/>
  <c r="I438" i="1"/>
  <c r="H438" i="1"/>
  <c r="G438" i="1"/>
  <c r="Q437" i="1"/>
  <c r="Q435" i="1" s="1"/>
  <c r="P437" i="1"/>
  <c r="O437" i="1"/>
  <c r="I437" i="1"/>
  <c r="H437" i="1"/>
  <c r="G437" i="1"/>
  <c r="Q436" i="1"/>
  <c r="P436" i="1"/>
  <c r="P435" i="1" s="1"/>
  <c r="O436" i="1"/>
  <c r="I436" i="1"/>
  <c r="H436" i="1"/>
  <c r="G436" i="1"/>
  <c r="N435" i="1"/>
  <c r="Q434" i="1"/>
  <c r="P434" i="1"/>
  <c r="O434" i="1"/>
  <c r="M434" i="1"/>
  <c r="L434" i="1"/>
  <c r="K434" i="1"/>
  <c r="J434" i="1"/>
  <c r="I434" i="1"/>
  <c r="H434" i="1"/>
  <c r="G434" i="1"/>
  <c r="Q433" i="1"/>
  <c r="P433" i="1"/>
  <c r="O433" i="1"/>
  <c r="M433" i="1"/>
  <c r="L433" i="1"/>
  <c r="K433" i="1"/>
  <c r="J433" i="1"/>
  <c r="I433" i="1"/>
  <c r="H433" i="1"/>
  <c r="G433" i="1"/>
  <c r="Q432" i="1"/>
  <c r="P432" i="1"/>
  <c r="O432" i="1"/>
  <c r="M432" i="1"/>
  <c r="L432" i="1"/>
  <c r="K432" i="1"/>
  <c r="J432" i="1"/>
  <c r="I432" i="1"/>
  <c r="H432" i="1"/>
  <c r="G432" i="1"/>
  <c r="Q431" i="1"/>
  <c r="P431" i="1"/>
  <c r="O431" i="1"/>
  <c r="M431" i="1"/>
  <c r="L431" i="1"/>
  <c r="K431" i="1"/>
  <c r="J431" i="1"/>
  <c r="I431" i="1"/>
  <c r="H431" i="1"/>
  <c r="G431" i="1"/>
  <c r="Q430" i="1"/>
  <c r="P430" i="1"/>
  <c r="O430" i="1"/>
  <c r="M430" i="1"/>
  <c r="L430" i="1"/>
  <c r="K430" i="1"/>
  <c r="J430" i="1"/>
  <c r="I430" i="1"/>
  <c r="H430" i="1"/>
  <c r="G430" i="1"/>
  <c r="Q429" i="1"/>
  <c r="P429" i="1"/>
  <c r="O429" i="1"/>
  <c r="M429" i="1"/>
  <c r="L429" i="1"/>
  <c r="K429" i="1"/>
  <c r="J429" i="1"/>
  <c r="I429" i="1"/>
  <c r="H429" i="1"/>
  <c r="G429" i="1"/>
  <c r="Q428" i="1"/>
  <c r="P428" i="1"/>
  <c r="O428" i="1"/>
  <c r="M428" i="1"/>
  <c r="L428" i="1"/>
  <c r="K428" i="1"/>
  <c r="J428" i="1"/>
  <c r="I428" i="1"/>
  <c r="H428" i="1"/>
  <c r="G428" i="1"/>
  <c r="Q427" i="1"/>
  <c r="P427" i="1"/>
  <c r="O427" i="1"/>
  <c r="M427" i="1"/>
  <c r="L427" i="1"/>
  <c r="K427" i="1"/>
  <c r="J427" i="1"/>
  <c r="I427" i="1"/>
  <c r="H427" i="1"/>
  <c r="G427" i="1"/>
  <c r="Q426" i="1"/>
  <c r="P426" i="1"/>
  <c r="O426" i="1"/>
  <c r="M426" i="1"/>
  <c r="L426" i="1"/>
  <c r="K426" i="1"/>
  <c r="J426" i="1"/>
  <c r="I426" i="1"/>
  <c r="H426" i="1"/>
  <c r="G426" i="1"/>
  <c r="Q425" i="1"/>
  <c r="P425" i="1"/>
  <c r="O425" i="1"/>
  <c r="M425" i="1"/>
  <c r="L425" i="1"/>
  <c r="K425" i="1"/>
  <c r="J425" i="1"/>
  <c r="I425" i="1"/>
  <c r="H425" i="1"/>
  <c r="G425" i="1"/>
  <c r="Q424" i="1"/>
  <c r="P424" i="1"/>
  <c r="O424" i="1"/>
  <c r="M424" i="1"/>
  <c r="L424" i="1"/>
  <c r="K424" i="1"/>
  <c r="J424" i="1"/>
  <c r="I424" i="1"/>
  <c r="H424" i="1"/>
  <c r="G424" i="1"/>
  <c r="Q423" i="1"/>
  <c r="P423" i="1"/>
  <c r="O423" i="1"/>
  <c r="M423" i="1"/>
  <c r="L423" i="1"/>
  <c r="K423" i="1"/>
  <c r="J423" i="1"/>
  <c r="I423" i="1"/>
  <c r="H423" i="1"/>
  <c r="G423" i="1"/>
  <c r="Q422" i="1"/>
  <c r="P422" i="1"/>
  <c r="O422" i="1"/>
  <c r="M422" i="1"/>
  <c r="L422" i="1"/>
  <c r="K422" i="1"/>
  <c r="J422" i="1"/>
  <c r="I422" i="1"/>
  <c r="H422" i="1"/>
  <c r="G422" i="1"/>
  <c r="Q421" i="1"/>
  <c r="P421" i="1"/>
  <c r="O421" i="1"/>
  <c r="M421" i="1"/>
  <c r="L421" i="1"/>
  <c r="K421" i="1"/>
  <c r="J421" i="1"/>
  <c r="I421" i="1"/>
  <c r="H421" i="1"/>
  <c r="G421" i="1"/>
  <c r="Q420" i="1"/>
  <c r="P420" i="1"/>
  <c r="O420" i="1"/>
  <c r="M420" i="1"/>
  <c r="L420" i="1"/>
  <c r="K420" i="1"/>
  <c r="J420" i="1"/>
  <c r="I420" i="1"/>
  <c r="H420" i="1"/>
  <c r="G420" i="1"/>
  <c r="Q419" i="1"/>
  <c r="P419" i="1"/>
  <c r="O419" i="1"/>
  <c r="M419" i="1"/>
  <c r="L419" i="1"/>
  <c r="K419" i="1"/>
  <c r="J419" i="1"/>
  <c r="I419" i="1"/>
  <c r="H419" i="1"/>
  <c r="G419" i="1"/>
  <c r="Q418" i="1"/>
  <c r="P418" i="1"/>
  <c r="O418" i="1"/>
  <c r="M418" i="1"/>
  <c r="L418" i="1"/>
  <c r="K418" i="1"/>
  <c r="J418" i="1"/>
  <c r="I418" i="1"/>
  <c r="H418" i="1"/>
  <c r="G418" i="1"/>
  <c r="Q417" i="1"/>
  <c r="P417" i="1"/>
  <c r="O417" i="1"/>
  <c r="M417" i="1"/>
  <c r="L417" i="1"/>
  <c r="K417" i="1"/>
  <c r="J417" i="1"/>
  <c r="I417" i="1"/>
  <c r="H417" i="1"/>
  <c r="G417" i="1"/>
  <c r="Q416" i="1"/>
  <c r="P416" i="1"/>
  <c r="O416" i="1"/>
  <c r="M416" i="1"/>
  <c r="L416" i="1"/>
  <c r="K416" i="1"/>
  <c r="J416" i="1"/>
  <c r="I416" i="1"/>
  <c r="H416" i="1"/>
  <c r="G416" i="1"/>
  <c r="Q415" i="1"/>
  <c r="P415" i="1"/>
  <c r="O415" i="1"/>
  <c r="M415" i="1"/>
  <c r="L415" i="1"/>
  <c r="K415" i="1"/>
  <c r="J415" i="1"/>
  <c r="I415" i="1"/>
  <c r="H415" i="1"/>
  <c r="G415" i="1"/>
  <c r="Q414" i="1"/>
  <c r="P414" i="1"/>
  <c r="O414" i="1"/>
  <c r="M414" i="1"/>
  <c r="L414" i="1"/>
  <c r="K414" i="1"/>
  <c r="J414" i="1"/>
  <c r="I414" i="1"/>
  <c r="H414" i="1"/>
  <c r="G414" i="1"/>
  <c r="Q413" i="1"/>
  <c r="P413" i="1"/>
  <c r="O413" i="1"/>
  <c r="M413" i="1"/>
  <c r="L413" i="1"/>
  <c r="K413" i="1"/>
  <c r="J413" i="1"/>
  <c r="I413" i="1"/>
  <c r="H413" i="1"/>
  <c r="G413" i="1"/>
  <c r="Q412" i="1"/>
  <c r="P412" i="1"/>
  <c r="O412" i="1"/>
  <c r="M412" i="1"/>
  <c r="L412" i="1"/>
  <c r="K412" i="1"/>
  <c r="J412" i="1"/>
  <c r="I412" i="1"/>
  <c r="H412" i="1"/>
  <c r="G412" i="1"/>
  <c r="S411" i="1"/>
  <c r="Q411" i="1"/>
  <c r="P411" i="1"/>
  <c r="O411" i="1"/>
  <c r="M411" i="1"/>
  <c r="L411" i="1"/>
  <c r="K411" i="1"/>
  <c r="J411" i="1"/>
  <c r="I411" i="1"/>
  <c r="H411" i="1"/>
  <c r="G411" i="1"/>
  <c r="S410" i="1"/>
  <c r="Q410" i="1"/>
  <c r="P410" i="1"/>
  <c r="O410" i="1"/>
  <c r="M410" i="1"/>
  <c r="L410" i="1"/>
  <c r="K410" i="1"/>
  <c r="J410" i="1"/>
  <c r="I410" i="1"/>
  <c r="H410" i="1"/>
  <c r="G410" i="1"/>
  <c r="Q409" i="1"/>
  <c r="P409" i="1"/>
  <c r="O409" i="1"/>
  <c r="M409" i="1"/>
  <c r="L409" i="1"/>
  <c r="K409" i="1"/>
  <c r="J409" i="1"/>
  <c r="I409" i="1"/>
  <c r="H409" i="1"/>
  <c r="G409" i="1"/>
  <c r="S408" i="1"/>
  <c r="Q408" i="1"/>
  <c r="P408" i="1"/>
  <c r="O408" i="1"/>
  <c r="M408" i="1"/>
  <c r="L408" i="1"/>
  <c r="K408" i="1"/>
  <c r="J408" i="1"/>
  <c r="I408" i="1"/>
  <c r="H408" i="1"/>
  <c r="G408" i="1"/>
  <c r="S407" i="1"/>
  <c r="Q407" i="1"/>
  <c r="P407" i="1"/>
  <c r="O407" i="1"/>
  <c r="M407" i="1"/>
  <c r="L407" i="1"/>
  <c r="K407" i="1"/>
  <c r="J407" i="1"/>
  <c r="I407" i="1"/>
  <c r="H407" i="1"/>
  <c r="G407" i="1"/>
  <c r="Q406" i="1"/>
  <c r="P406" i="1"/>
  <c r="O406" i="1"/>
  <c r="M406" i="1"/>
  <c r="L406" i="1"/>
  <c r="K406" i="1"/>
  <c r="J406" i="1"/>
  <c r="I406" i="1"/>
  <c r="H406" i="1"/>
  <c r="G406" i="1"/>
  <c r="Q405" i="1"/>
  <c r="P405" i="1"/>
  <c r="O405" i="1"/>
  <c r="M405" i="1"/>
  <c r="L405" i="1"/>
  <c r="K405" i="1"/>
  <c r="J405" i="1"/>
  <c r="I405" i="1"/>
  <c r="H405" i="1"/>
  <c r="G405" i="1"/>
  <c r="S404" i="1"/>
  <c r="Q404" i="1"/>
  <c r="P404" i="1"/>
  <c r="O404" i="1"/>
  <c r="M404" i="1"/>
  <c r="L404" i="1"/>
  <c r="K404" i="1"/>
  <c r="J404" i="1"/>
  <c r="I404" i="1"/>
  <c r="H404" i="1"/>
  <c r="G404" i="1"/>
  <c r="Q403" i="1"/>
  <c r="P403" i="1"/>
  <c r="O403" i="1"/>
  <c r="M403" i="1"/>
  <c r="L403" i="1"/>
  <c r="K403" i="1"/>
  <c r="J403" i="1"/>
  <c r="I403" i="1"/>
  <c r="H403" i="1"/>
  <c r="G403" i="1"/>
  <c r="Q402" i="1"/>
  <c r="P402" i="1"/>
  <c r="O402" i="1"/>
  <c r="M402" i="1"/>
  <c r="L402" i="1"/>
  <c r="K402" i="1"/>
  <c r="J402" i="1"/>
  <c r="I402" i="1"/>
  <c r="H402" i="1"/>
  <c r="G402" i="1"/>
  <c r="Q401" i="1"/>
  <c r="P401" i="1"/>
  <c r="O401" i="1"/>
  <c r="M401" i="1"/>
  <c r="L401" i="1"/>
  <c r="K401" i="1"/>
  <c r="J401" i="1"/>
  <c r="I401" i="1"/>
  <c r="H401" i="1"/>
  <c r="G401" i="1"/>
  <c r="Q400" i="1"/>
  <c r="P400" i="1"/>
  <c r="O400" i="1"/>
  <c r="M400" i="1"/>
  <c r="L400" i="1"/>
  <c r="K400" i="1"/>
  <c r="J400" i="1"/>
  <c r="I400" i="1"/>
  <c r="H400" i="1"/>
  <c r="G400" i="1"/>
  <c r="S399" i="1"/>
  <c r="Q399" i="1"/>
  <c r="P399" i="1"/>
  <c r="O399" i="1"/>
  <c r="M399" i="1"/>
  <c r="L399" i="1"/>
  <c r="K399" i="1"/>
  <c r="J399" i="1"/>
  <c r="I399" i="1"/>
  <c r="H399" i="1"/>
  <c r="G399" i="1"/>
  <c r="S398" i="1"/>
  <c r="Q398" i="1"/>
  <c r="P398" i="1"/>
  <c r="O398" i="1"/>
  <c r="M398" i="1"/>
  <c r="L398" i="1"/>
  <c r="K398" i="1"/>
  <c r="J398" i="1"/>
  <c r="I398" i="1"/>
  <c r="H398" i="1"/>
  <c r="G398" i="1"/>
  <c r="Q396" i="1"/>
  <c r="P396" i="1"/>
  <c r="O396" i="1"/>
  <c r="M396" i="1"/>
  <c r="L396" i="1"/>
  <c r="K396" i="1"/>
  <c r="J396" i="1"/>
  <c r="I396" i="1"/>
  <c r="H396" i="1"/>
  <c r="G396" i="1"/>
  <c r="Q395" i="1"/>
  <c r="P395" i="1"/>
  <c r="O395" i="1"/>
  <c r="M395" i="1"/>
  <c r="L395" i="1"/>
  <c r="K395" i="1"/>
  <c r="J395" i="1"/>
  <c r="I395" i="1"/>
  <c r="H395" i="1"/>
  <c r="G395" i="1"/>
  <c r="Q394" i="1"/>
  <c r="P394" i="1"/>
  <c r="O394" i="1"/>
  <c r="M394" i="1"/>
  <c r="L394" i="1"/>
  <c r="K394" i="1"/>
  <c r="J394" i="1"/>
  <c r="I394" i="1"/>
  <c r="H394" i="1"/>
  <c r="G394" i="1"/>
  <c r="Q393" i="1"/>
  <c r="P393" i="1"/>
  <c r="O393" i="1"/>
  <c r="M393" i="1"/>
  <c r="L393" i="1"/>
  <c r="K393" i="1"/>
  <c r="J393" i="1"/>
  <c r="I393" i="1"/>
  <c r="H393" i="1"/>
  <c r="G393" i="1"/>
  <c r="Q392" i="1"/>
  <c r="P392" i="1"/>
  <c r="O392" i="1"/>
  <c r="M392" i="1"/>
  <c r="L392" i="1"/>
  <c r="K392" i="1"/>
  <c r="J392" i="1"/>
  <c r="I392" i="1"/>
  <c r="H392" i="1"/>
  <c r="G392" i="1"/>
  <c r="S391" i="1"/>
  <c r="Q391" i="1"/>
  <c r="P391" i="1"/>
  <c r="O391" i="1"/>
  <c r="M391" i="1"/>
  <c r="L391" i="1"/>
  <c r="K391" i="1"/>
  <c r="J391" i="1"/>
  <c r="I391" i="1"/>
  <c r="H391" i="1"/>
  <c r="G391" i="1"/>
  <c r="S390" i="1"/>
  <c r="Q390" i="1"/>
  <c r="P390" i="1"/>
  <c r="O390" i="1"/>
  <c r="M390" i="1"/>
  <c r="L390" i="1"/>
  <c r="K390" i="1"/>
  <c r="J390" i="1"/>
  <c r="I390" i="1"/>
  <c r="H390" i="1"/>
  <c r="G390" i="1"/>
  <c r="S389" i="1"/>
  <c r="Q389" i="1"/>
  <c r="P389" i="1"/>
  <c r="O389" i="1"/>
  <c r="M389" i="1"/>
  <c r="L389" i="1"/>
  <c r="K389" i="1"/>
  <c r="J389" i="1"/>
  <c r="I389" i="1"/>
  <c r="H389" i="1"/>
  <c r="G389" i="1"/>
  <c r="S388" i="1"/>
  <c r="Q388" i="1"/>
  <c r="P388" i="1"/>
  <c r="O388" i="1"/>
  <c r="M388" i="1"/>
  <c r="L388" i="1"/>
  <c r="K388" i="1"/>
  <c r="J388" i="1"/>
  <c r="I388" i="1"/>
  <c r="H388" i="1"/>
  <c r="G388" i="1"/>
  <c r="Q387" i="1"/>
  <c r="P387" i="1"/>
  <c r="O387" i="1"/>
  <c r="M387" i="1"/>
  <c r="L387" i="1"/>
  <c r="K387" i="1"/>
  <c r="J387" i="1"/>
  <c r="I387" i="1"/>
  <c r="H387" i="1"/>
  <c r="G387" i="1"/>
  <c r="Q386" i="1"/>
  <c r="P386" i="1"/>
  <c r="O386" i="1"/>
  <c r="M386" i="1"/>
  <c r="L386" i="1"/>
  <c r="K386" i="1"/>
  <c r="J386" i="1"/>
  <c r="I386" i="1"/>
  <c r="H386" i="1"/>
  <c r="G386" i="1"/>
  <c r="Q385" i="1"/>
  <c r="P385" i="1"/>
  <c r="O385" i="1"/>
  <c r="M385" i="1"/>
  <c r="L385" i="1"/>
  <c r="K385" i="1"/>
  <c r="J385" i="1"/>
  <c r="I385" i="1"/>
  <c r="H385" i="1"/>
  <c r="G385" i="1"/>
  <c r="Q384" i="1"/>
  <c r="P384" i="1"/>
  <c r="O384" i="1"/>
  <c r="M384" i="1"/>
  <c r="L384" i="1"/>
  <c r="K384" i="1"/>
  <c r="J384" i="1"/>
  <c r="I384" i="1"/>
  <c r="H384" i="1"/>
  <c r="G384" i="1"/>
  <c r="Q383" i="1"/>
  <c r="P383" i="1"/>
  <c r="O383" i="1"/>
  <c r="M383" i="1"/>
  <c r="L383" i="1"/>
  <c r="K383" i="1"/>
  <c r="J383" i="1"/>
  <c r="I383" i="1"/>
  <c r="H383" i="1"/>
  <c r="G383" i="1"/>
  <c r="Q382" i="1"/>
  <c r="P382" i="1"/>
  <c r="O382" i="1"/>
  <c r="M382" i="1"/>
  <c r="L382" i="1"/>
  <c r="K382" i="1"/>
  <c r="J382" i="1"/>
  <c r="I382" i="1"/>
  <c r="H382" i="1"/>
  <c r="G382" i="1"/>
  <c r="Q381" i="1"/>
  <c r="P381" i="1"/>
  <c r="O381" i="1"/>
  <c r="M381" i="1"/>
  <c r="L381" i="1"/>
  <c r="K381" i="1"/>
  <c r="J381" i="1"/>
  <c r="I381" i="1"/>
  <c r="H381" i="1"/>
  <c r="G381" i="1"/>
  <c r="Q380" i="1"/>
  <c r="P380" i="1"/>
  <c r="O380" i="1"/>
  <c r="M380" i="1"/>
  <c r="L380" i="1"/>
  <c r="K380" i="1"/>
  <c r="J380" i="1"/>
  <c r="I380" i="1"/>
  <c r="H380" i="1"/>
  <c r="G380" i="1"/>
  <c r="Q379" i="1"/>
  <c r="P379" i="1"/>
  <c r="O379" i="1"/>
  <c r="M379" i="1"/>
  <c r="L379" i="1"/>
  <c r="K379" i="1"/>
  <c r="J379" i="1"/>
  <c r="I379" i="1"/>
  <c r="H379" i="1"/>
  <c r="G379" i="1"/>
  <c r="Q378" i="1"/>
  <c r="P378" i="1"/>
  <c r="O378" i="1"/>
  <c r="M378" i="1"/>
  <c r="L378" i="1"/>
  <c r="K378" i="1"/>
  <c r="J378" i="1"/>
  <c r="I378" i="1"/>
  <c r="H378" i="1"/>
  <c r="G378" i="1"/>
  <c r="S377" i="1"/>
  <c r="Q377" i="1"/>
  <c r="P377" i="1"/>
  <c r="O377" i="1"/>
  <c r="M377" i="1"/>
  <c r="L377" i="1"/>
  <c r="K377" i="1"/>
  <c r="J377" i="1"/>
  <c r="I377" i="1"/>
  <c r="H377" i="1"/>
  <c r="G377" i="1"/>
  <c r="S376" i="1"/>
  <c r="Q376" i="1"/>
  <c r="P376" i="1"/>
  <c r="O376" i="1"/>
  <c r="M376" i="1"/>
  <c r="L376" i="1"/>
  <c r="K376" i="1"/>
  <c r="J376" i="1"/>
  <c r="I376" i="1"/>
  <c r="H376" i="1"/>
  <c r="G376" i="1"/>
  <c r="S375" i="1"/>
  <c r="Q375" i="1"/>
  <c r="P375" i="1"/>
  <c r="O375" i="1"/>
  <c r="M375" i="1"/>
  <c r="L375" i="1"/>
  <c r="K375" i="1"/>
  <c r="J375" i="1"/>
  <c r="I375" i="1"/>
  <c r="H375" i="1"/>
  <c r="G375" i="1"/>
  <c r="S374" i="1"/>
  <c r="Q374" i="1"/>
  <c r="P374" i="1"/>
  <c r="O374" i="1"/>
  <c r="M374" i="1"/>
  <c r="L374" i="1"/>
  <c r="K374" i="1"/>
  <c r="J374" i="1"/>
  <c r="I374" i="1"/>
  <c r="H374" i="1"/>
  <c r="G374" i="1"/>
  <c r="S373" i="1"/>
  <c r="Q373" i="1"/>
  <c r="P373" i="1"/>
  <c r="O373" i="1"/>
  <c r="M373" i="1"/>
  <c r="L373" i="1"/>
  <c r="K373" i="1"/>
  <c r="J373" i="1"/>
  <c r="I373" i="1"/>
  <c r="H373" i="1"/>
  <c r="G373" i="1"/>
  <c r="S372" i="1"/>
  <c r="Q372" i="1"/>
  <c r="P372" i="1"/>
  <c r="O372" i="1"/>
  <c r="M372" i="1"/>
  <c r="L372" i="1"/>
  <c r="K372" i="1"/>
  <c r="J372" i="1"/>
  <c r="I372" i="1"/>
  <c r="H372" i="1"/>
  <c r="G372" i="1"/>
  <c r="S371" i="1"/>
  <c r="Q371" i="1"/>
  <c r="P371" i="1"/>
  <c r="O371" i="1"/>
  <c r="M371" i="1"/>
  <c r="L371" i="1"/>
  <c r="K371" i="1"/>
  <c r="J371" i="1"/>
  <c r="I371" i="1"/>
  <c r="H371" i="1"/>
  <c r="G371" i="1"/>
  <c r="S370" i="1"/>
  <c r="Q370" i="1"/>
  <c r="P370" i="1"/>
  <c r="O370" i="1"/>
  <c r="M370" i="1"/>
  <c r="L370" i="1"/>
  <c r="K370" i="1"/>
  <c r="J370" i="1"/>
  <c r="I370" i="1"/>
  <c r="H370" i="1"/>
  <c r="G370" i="1"/>
  <c r="S369" i="1"/>
  <c r="Q369" i="1"/>
  <c r="P369" i="1"/>
  <c r="O369" i="1"/>
  <c r="M369" i="1"/>
  <c r="L369" i="1"/>
  <c r="K369" i="1"/>
  <c r="J369" i="1"/>
  <c r="I369" i="1"/>
  <c r="H369" i="1"/>
  <c r="G369" i="1"/>
  <c r="S368" i="1"/>
  <c r="Q368" i="1"/>
  <c r="P368" i="1"/>
  <c r="O368" i="1"/>
  <c r="M368" i="1"/>
  <c r="L368" i="1"/>
  <c r="K368" i="1"/>
  <c r="J368" i="1"/>
  <c r="I368" i="1"/>
  <c r="H368" i="1"/>
  <c r="G368" i="1"/>
  <c r="S367" i="1"/>
  <c r="Q367" i="1"/>
  <c r="P367" i="1"/>
  <c r="O367" i="1"/>
  <c r="M367" i="1"/>
  <c r="L367" i="1"/>
  <c r="K367" i="1"/>
  <c r="J367" i="1"/>
  <c r="I367" i="1"/>
  <c r="H367" i="1"/>
  <c r="G367" i="1"/>
  <c r="S366" i="1"/>
  <c r="Q366" i="1"/>
  <c r="P366" i="1"/>
  <c r="O366" i="1"/>
  <c r="M366" i="1"/>
  <c r="L366" i="1"/>
  <c r="K366" i="1"/>
  <c r="J366" i="1"/>
  <c r="I366" i="1"/>
  <c r="H366" i="1"/>
  <c r="G366" i="1"/>
  <c r="S365" i="1"/>
  <c r="Q365" i="1"/>
  <c r="P365" i="1"/>
  <c r="O365" i="1"/>
  <c r="M365" i="1"/>
  <c r="L365" i="1"/>
  <c r="K365" i="1"/>
  <c r="J365" i="1"/>
  <c r="I365" i="1"/>
  <c r="H365" i="1"/>
  <c r="G365" i="1"/>
  <c r="S364" i="1"/>
  <c r="Q364" i="1"/>
  <c r="P364" i="1"/>
  <c r="O364" i="1"/>
  <c r="M364" i="1"/>
  <c r="L364" i="1"/>
  <c r="K364" i="1"/>
  <c r="J364" i="1"/>
  <c r="I364" i="1"/>
  <c r="H364" i="1"/>
  <c r="G364" i="1"/>
  <c r="Q363" i="1"/>
  <c r="P363" i="1"/>
  <c r="O363" i="1"/>
  <c r="M363" i="1"/>
  <c r="L363" i="1"/>
  <c r="K363" i="1"/>
  <c r="J363" i="1"/>
  <c r="I363" i="1"/>
  <c r="H363" i="1"/>
  <c r="G363" i="1"/>
  <c r="S362" i="1"/>
  <c r="Q362" i="1"/>
  <c r="P362" i="1"/>
  <c r="O362" i="1"/>
  <c r="M362" i="1"/>
  <c r="L362" i="1"/>
  <c r="K362" i="1"/>
  <c r="J362" i="1"/>
  <c r="I362" i="1"/>
  <c r="H362" i="1"/>
  <c r="G362" i="1"/>
  <c r="S361" i="1"/>
  <c r="Q361" i="1"/>
  <c r="P361" i="1"/>
  <c r="O361" i="1"/>
  <c r="M361" i="1"/>
  <c r="L361" i="1"/>
  <c r="K361" i="1"/>
  <c r="J361" i="1"/>
  <c r="I361" i="1"/>
  <c r="H361" i="1"/>
  <c r="G361" i="1"/>
  <c r="S360" i="1"/>
  <c r="Q360" i="1"/>
  <c r="P360" i="1"/>
  <c r="O360" i="1"/>
  <c r="M360" i="1"/>
  <c r="L360" i="1"/>
  <c r="K360" i="1"/>
  <c r="J360" i="1"/>
  <c r="I360" i="1"/>
  <c r="H360" i="1"/>
  <c r="G360" i="1"/>
  <c r="Q359" i="1"/>
  <c r="P359" i="1"/>
  <c r="O359" i="1"/>
  <c r="M359" i="1"/>
  <c r="L359" i="1"/>
  <c r="K359" i="1"/>
  <c r="J359" i="1"/>
  <c r="I359" i="1"/>
  <c r="H359" i="1"/>
  <c r="G359" i="1"/>
  <c r="Q358" i="1"/>
  <c r="P358" i="1"/>
  <c r="O358" i="1"/>
  <c r="M358" i="1"/>
  <c r="L358" i="1"/>
  <c r="K358" i="1"/>
  <c r="J358" i="1"/>
  <c r="I358" i="1"/>
  <c r="H358" i="1"/>
  <c r="G358" i="1"/>
  <c r="S357" i="1"/>
  <c r="Q357" i="1"/>
  <c r="P357" i="1"/>
  <c r="O357" i="1"/>
  <c r="M357" i="1"/>
  <c r="L357" i="1"/>
  <c r="K357" i="1"/>
  <c r="J357" i="1"/>
  <c r="I357" i="1"/>
  <c r="H357" i="1"/>
  <c r="G357" i="1"/>
  <c r="S356" i="1"/>
  <c r="Q356" i="1"/>
  <c r="P356" i="1"/>
  <c r="O356" i="1"/>
  <c r="M356" i="1"/>
  <c r="L356" i="1"/>
  <c r="K356" i="1"/>
  <c r="J356" i="1"/>
  <c r="I356" i="1"/>
  <c r="H356" i="1"/>
  <c r="G356" i="1"/>
  <c r="S355" i="1"/>
  <c r="Q355" i="1"/>
  <c r="P355" i="1"/>
  <c r="O355" i="1"/>
  <c r="M355" i="1"/>
  <c r="L355" i="1"/>
  <c r="K355" i="1"/>
  <c r="J355" i="1"/>
  <c r="I355" i="1"/>
  <c r="H355" i="1"/>
  <c r="G355" i="1"/>
  <c r="S354" i="1"/>
  <c r="Q354" i="1"/>
  <c r="P354" i="1"/>
  <c r="O354" i="1"/>
  <c r="M354" i="1"/>
  <c r="L354" i="1"/>
  <c r="K354" i="1"/>
  <c r="J354" i="1"/>
  <c r="I354" i="1"/>
  <c r="H354" i="1"/>
  <c r="G354" i="1"/>
  <c r="S353" i="1"/>
  <c r="Q353" i="1"/>
  <c r="P353" i="1"/>
  <c r="O353" i="1"/>
  <c r="M353" i="1"/>
  <c r="L353" i="1"/>
  <c r="K353" i="1"/>
  <c r="J353" i="1"/>
  <c r="I353" i="1"/>
  <c r="H353" i="1"/>
  <c r="G353" i="1"/>
  <c r="S352" i="1"/>
  <c r="Q352" i="1"/>
  <c r="P352" i="1"/>
  <c r="O352" i="1"/>
  <c r="M352" i="1"/>
  <c r="L352" i="1"/>
  <c r="K352" i="1"/>
  <c r="J352" i="1"/>
  <c r="I352" i="1"/>
  <c r="H352" i="1"/>
  <c r="G352" i="1"/>
  <c r="S351" i="1"/>
  <c r="Q351" i="1"/>
  <c r="P351" i="1"/>
  <c r="O351" i="1"/>
  <c r="M351" i="1"/>
  <c r="L351" i="1"/>
  <c r="K351" i="1"/>
  <c r="J351" i="1"/>
  <c r="I351" i="1"/>
  <c r="H351" i="1"/>
  <c r="G351" i="1"/>
  <c r="S350" i="1"/>
  <c r="Q350" i="1"/>
  <c r="P350" i="1"/>
  <c r="O350" i="1"/>
  <c r="M350" i="1"/>
  <c r="L350" i="1"/>
  <c r="K350" i="1"/>
  <c r="J350" i="1"/>
  <c r="I350" i="1"/>
  <c r="H350" i="1"/>
  <c r="G350" i="1"/>
  <c r="S349" i="1"/>
  <c r="Q349" i="1"/>
  <c r="P349" i="1"/>
  <c r="O349" i="1"/>
  <c r="M349" i="1"/>
  <c r="L349" i="1"/>
  <c r="K349" i="1"/>
  <c r="J349" i="1"/>
  <c r="I349" i="1"/>
  <c r="H349" i="1"/>
  <c r="G349" i="1"/>
  <c r="S348" i="1"/>
  <c r="Q348" i="1"/>
  <c r="P348" i="1"/>
  <c r="O348" i="1"/>
  <c r="M348" i="1"/>
  <c r="L348" i="1"/>
  <c r="K348" i="1"/>
  <c r="J348" i="1"/>
  <c r="I348" i="1"/>
  <c r="H348" i="1"/>
  <c r="G348" i="1"/>
  <c r="S347" i="1"/>
  <c r="Q347" i="1"/>
  <c r="P347" i="1"/>
  <c r="O347" i="1"/>
  <c r="M347" i="1"/>
  <c r="L347" i="1"/>
  <c r="K347" i="1"/>
  <c r="J347" i="1"/>
  <c r="I347" i="1"/>
  <c r="H347" i="1"/>
  <c r="G347" i="1"/>
  <c r="S346" i="1"/>
  <c r="Q346" i="1"/>
  <c r="P346" i="1"/>
  <c r="O346" i="1"/>
  <c r="M346" i="1"/>
  <c r="L346" i="1"/>
  <c r="K346" i="1"/>
  <c r="J346" i="1"/>
  <c r="I346" i="1"/>
  <c r="H346" i="1"/>
  <c r="G346" i="1"/>
  <c r="S345" i="1"/>
  <c r="Q345" i="1"/>
  <c r="P345" i="1"/>
  <c r="O345" i="1"/>
  <c r="M345" i="1"/>
  <c r="L345" i="1"/>
  <c r="K345" i="1"/>
  <c r="J345" i="1"/>
  <c r="I345" i="1"/>
  <c r="H345" i="1"/>
  <c r="G345" i="1"/>
  <c r="S344" i="1"/>
  <c r="Q344" i="1"/>
  <c r="P344" i="1"/>
  <c r="O344" i="1"/>
  <c r="M344" i="1"/>
  <c r="L344" i="1"/>
  <c r="K344" i="1"/>
  <c r="J344" i="1"/>
  <c r="I344" i="1"/>
  <c r="H344" i="1"/>
  <c r="G344" i="1"/>
  <c r="N343" i="1"/>
  <c r="Q342" i="1"/>
  <c r="P342" i="1"/>
  <c r="O342" i="1"/>
  <c r="M342" i="1"/>
  <c r="L342" i="1"/>
  <c r="K342" i="1"/>
  <c r="J342" i="1"/>
  <c r="I342" i="1"/>
  <c r="H342" i="1"/>
  <c r="G342" i="1"/>
  <c r="Q341" i="1"/>
  <c r="P341" i="1"/>
  <c r="O341" i="1"/>
  <c r="M341" i="1"/>
  <c r="L341" i="1"/>
  <c r="K341" i="1"/>
  <c r="J341" i="1"/>
  <c r="I341" i="1"/>
  <c r="H341" i="1"/>
  <c r="G341" i="1"/>
  <c r="Q340" i="1"/>
  <c r="P340" i="1"/>
  <c r="O340" i="1"/>
  <c r="M340" i="1"/>
  <c r="L340" i="1"/>
  <c r="K340" i="1"/>
  <c r="J340" i="1"/>
  <c r="I340" i="1"/>
  <c r="H340" i="1"/>
  <c r="G340" i="1"/>
  <c r="Q339" i="1"/>
  <c r="P339" i="1"/>
  <c r="O339" i="1"/>
  <c r="M339" i="1"/>
  <c r="L339" i="1"/>
  <c r="K339" i="1"/>
  <c r="J339" i="1"/>
  <c r="I339" i="1"/>
  <c r="H339" i="1"/>
  <c r="G339" i="1"/>
  <c r="Q338" i="1"/>
  <c r="P338" i="1"/>
  <c r="O338" i="1"/>
  <c r="M338" i="1"/>
  <c r="L338" i="1"/>
  <c r="K338" i="1"/>
  <c r="J338" i="1"/>
  <c r="I338" i="1"/>
  <c r="H338" i="1"/>
  <c r="G338" i="1"/>
  <c r="Q337" i="1"/>
  <c r="P337" i="1"/>
  <c r="O337" i="1"/>
  <c r="M337" i="1"/>
  <c r="L337" i="1"/>
  <c r="K337" i="1"/>
  <c r="J337" i="1"/>
  <c r="I337" i="1"/>
  <c r="H337" i="1"/>
  <c r="G337" i="1"/>
  <c r="S336" i="1"/>
  <c r="Q336" i="1"/>
  <c r="P336" i="1"/>
  <c r="O336" i="1"/>
  <c r="M336" i="1"/>
  <c r="L336" i="1"/>
  <c r="K336" i="1"/>
  <c r="J336" i="1"/>
  <c r="I336" i="1"/>
  <c r="H336" i="1"/>
  <c r="G336" i="1"/>
  <c r="S335" i="1"/>
  <c r="Q335" i="1"/>
  <c r="P335" i="1"/>
  <c r="O335" i="1"/>
  <c r="M335" i="1"/>
  <c r="L335" i="1"/>
  <c r="K335" i="1"/>
  <c r="J335" i="1"/>
  <c r="I335" i="1"/>
  <c r="H335" i="1"/>
  <c r="G335" i="1"/>
  <c r="S334" i="1"/>
  <c r="Q334" i="1"/>
  <c r="P334" i="1"/>
  <c r="O334" i="1"/>
  <c r="M334" i="1"/>
  <c r="L334" i="1"/>
  <c r="K334" i="1"/>
  <c r="J334" i="1"/>
  <c r="I334" i="1"/>
  <c r="H334" i="1"/>
  <c r="G334" i="1"/>
  <c r="S333" i="1"/>
  <c r="Q333" i="1"/>
  <c r="P333" i="1"/>
  <c r="O333" i="1"/>
  <c r="M333" i="1"/>
  <c r="L333" i="1"/>
  <c r="K333" i="1"/>
  <c r="J333" i="1"/>
  <c r="I333" i="1"/>
  <c r="H333" i="1"/>
  <c r="G333" i="1"/>
  <c r="S332" i="1"/>
  <c r="Q332" i="1"/>
  <c r="P332" i="1"/>
  <c r="O332" i="1"/>
  <c r="M332" i="1"/>
  <c r="L332" i="1"/>
  <c r="K332" i="1"/>
  <c r="J332" i="1"/>
  <c r="I332" i="1"/>
  <c r="H332" i="1"/>
  <c r="G332" i="1"/>
  <c r="S331" i="1"/>
  <c r="Q331" i="1"/>
  <c r="P331" i="1"/>
  <c r="O331" i="1"/>
  <c r="M331" i="1"/>
  <c r="L331" i="1"/>
  <c r="K331" i="1"/>
  <c r="J331" i="1"/>
  <c r="I331" i="1"/>
  <c r="H331" i="1"/>
  <c r="G331" i="1"/>
  <c r="S330" i="1"/>
  <c r="Q330" i="1"/>
  <c r="P330" i="1"/>
  <c r="O330" i="1"/>
  <c r="M330" i="1"/>
  <c r="L330" i="1"/>
  <c r="K330" i="1"/>
  <c r="J330" i="1"/>
  <c r="I330" i="1"/>
  <c r="H330" i="1"/>
  <c r="G330" i="1"/>
  <c r="S329" i="1"/>
  <c r="Q329" i="1"/>
  <c r="P329" i="1"/>
  <c r="O329" i="1"/>
  <c r="M329" i="1"/>
  <c r="L329" i="1"/>
  <c r="K329" i="1"/>
  <c r="J329" i="1"/>
  <c r="I329" i="1"/>
  <c r="H329" i="1"/>
  <c r="G329" i="1"/>
  <c r="S328" i="1"/>
  <c r="Q328" i="1"/>
  <c r="P328" i="1"/>
  <c r="O328" i="1"/>
  <c r="M328" i="1"/>
  <c r="L328" i="1"/>
  <c r="K328" i="1"/>
  <c r="J328" i="1"/>
  <c r="I328" i="1"/>
  <c r="H328" i="1"/>
  <c r="G328" i="1"/>
  <c r="S327" i="1"/>
  <c r="Q327" i="1"/>
  <c r="P327" i="1"/>
  <c r="O327" i="1"/>
  <c r="M327" i="1"/>
  <c r="L327" i="1"/>
  <c r="K327" i="1"/>
  <c r="J327" i="1"/>
  <c r="I327" i="1"/>
  <c r="H327" i="1"/>
  <c r="G327" i="1"/>
  <c r="S326" i="1"/>
  <c r="Q326" i="1"/>
  <c r="P326" i="1"/>
  <c r="O326" i="1"/>
  <c r="M326" i="1"/>
  <c r="L326" i="1"/>
  <c r="K326" i="1"/>
  <c r="J326" i="1"/>
  <c r="I326" i="1"/>
  <c r="H326" i="1"/>
  <c r="G326" i="1"/>
  <c r="S325" i="1"/>
  <c r="Q325" i="1"/>
  <c r="P325" i="1"/>
  <c r="O325" i="1"/>
  <c r="M325" i="1"/>
  <c r="L325" i="1"/>
  <c r="K325" i="1"/>
  <c r="J325" i="1"/>
  <c r="I325" i="1"/>
  <c r="H325" i="1"/>
  <c r="G325" i="1"/>
  <c r="N324" i="1"/>
  <c r="P309" i="1"/>
  <c r="O309" i="1"/>
  <c r="M309" i="1"/>
  <c r="L309" i="1"/>
  <c r="K309" i="1"/>
  <c r="J309" i="1"/>
  <c r="I309" i="1"/>
  <c r="H309" i="1"/>
  <c r="G309" i="1"/>
  <c r="P308" i="1"/>
  <c r="O308" i="1"/>
  <c r="M308" i="1"/>
  <c r="L308" i="1"/>
  <c r="K308" i="1"/>
  <c r="J308" i="1"/>
  <c r="I308" i="1"/>
  <c r="H308" i="1"/>
  <c r="G308" i="1"/>
  <c r="P307" i="1"/>
  <c r="O307" i="1"/>
  <c r="M307" i="1"/>
  <c r="L307" i="1"/>
  <c r="K307" i="1"/>
  <c r="J307" i="1"/>
  <c r="I307" i="1"/>
  <c r="H307" i="1"/>
  <c r="G307" i="1"/>
  <c r="P306" i="1"/>
  <c r="O306" i="1"/>
  <c r="M306" i="1"/>
  <c r="L306" i="1"/>
  <c r="K306" i="1"/>
  <c r="J306" i="1"/>
  <c r="I306" i="1"/>
  <c r="H306" i="1"/>
  <c r="G306" i="1"/>
  <c r="P305" i="1"/>
  <c r="O305" i="1"/>
  <c r="M305" i="1"/>
  <c r="L305" i="1"/>
  <c r="K305" i="1"/>
  <c r="J305" i="1"/>
  <c r="I305" i="1"/>
  <c r="H305" i="1"/>
  <c r="G305" i="1"/>
  <c r="P304" i="1"/>
  <c r="O304" i="1"/>
  <c r="M304" i="1"/>
  <c r="L304" i="1"/>
  <c r="K304" i="1"/>
  <c r="J304" i="1"/>
  <c r="I304" i="1"/>
  <c r="H304" i="1"/>
  <c r="G304" i="1"/>
  <c r="P303" i="1"/>
  <c r="O303" i="1"/>
  <c r="M303" i="1"/>
  <c r="L303" i="1"/>
  <c r="K303" i="1"/>
  <c r="J303" i="1"/>
  <c r="I303" i="1"/>
  <c r="H303" i="1"/>
  <c r="G303" i="1"/>
  <c r="P302" i="1"/>
  <c r="O302" i="1"/>
  <c r="M302" i="1"/>
  <c r="L302" i="1"/>
  <c r="K302" i="1"/>
  <c r="J302" i="1"/>
  <c r="I302" i="1"/>
  <c r="H302" i="1"/>
  <c r="G302" i="1"/>
  <c r="P301" i="1"/>
  <c r="O301" i="1"/>
  <c r="M301" i="1"/>
  <c r="L301" i="1"/>
  <c r="K301" i="1"/>
  <c r="J301" i="1"/>
  <c r="I301" i="1"/>
  <c r="H301" i="1"/>
  <c r="G301" i="1"/>
  <c r="P300" i="1"/>
  <c r="O300" i="1"/>
  <c r="M300" i="1"/>
  <c r="L300" i="1"/>
  <c r="K300" i="1"/>
  <c r="J300" i="1"/>
  <c r="I300" i="1"/>
  <c r="H300" i="1"/>
  <c r="G300" i="1"/>
  <c r="P299" i="1"/>
  <c r="O299" i="1"/>
  <c r="M299" i="1"/>
  <c r="L299" i="1"/>
  <c r="K299" i="1"/>
  <c r="J299" i="1"/>
  <c r="I299" i="1"/>
  <c r="H299" i="1"/>
  <c r="G299" i="1"/>
  <c r="P298" i="1"/>
  <c r="O298" i="1"/>
  <c r="M298" i="1"/>
  <c r="L298" i="1"/>
  <c r="K298" i="1"/>
  <c r="J298" i="1"/>
  <c r="I298" i="1"/>
  <c r="H298" i="1"/>
  <c r="G298" i="1"/>
  <c r="P297" i="1"/>
  <c r="O297" i="1"/>
  <c r="M297" i="1"/>
  <c r="L297" i="1"/>
  <c r="K297" i="1"/>
  <c r="J297" i="1"/>
  <c r="I297" i="1"/>
  <c r="H297" i="1"/>
  <c r="G297" i="1"/>
  <c r="P296" i="1"/>
  <c r="O296" i="1"/>
  <c r="M296" i="1"/>
  <c r="L296" i="1"/>
  <c r="K296" i="1"/>
  <c r="J296" i="1"/>
  <c r="I296" i="1"/>
  <c r="H296" i="1"/>
  <c r="G296" i="1"/>
  <c r="P295" i="1"/>
  <c r="O295" i="1"/>
  <c r="M295" i="1"/>
  <c r="L295" i="1"/>
  <c r="K295" i="1"/>
  <c r="J295" i="1"/>
  <c r="I295" i="1"/>
  <c r="H295" i="1"/>
  <c r="G295" i="1"/>
  <c r="P294" i="1"/>
  <c r="O294" i="1"/>
  <c r="M294" i="1"/>
  <c r="L294" i="1"/>
  <c r="K294" i="1"/>
  <c r="J294" i="1"/>
  <c r="I294" i="1"/>
  <c r="H294" i="1"/>
  <c r="G294" i="1"/>
  <c r="P293" i="1"/>
  <c r="O293" i="1"/>
  <c r="M293" i="1"/>
  <c r="L293" i="1"/>
  <c r="K293" i="1"/>
  <c r="J293" i="1"/>
  <c r="I293" i="1"/>
  <c r="H293" i="1"/>
  <c r="G293" i="1"/>
  <c r="P292" i="1"/>
  <c r="O292" i="1"/>
  <c r="M292" i="1"/>
  <c r="L292" i="1"/>
  <c r="K292" i="1"/>
  <c r="J292" i="1"/>
  <c r="I292" i="1"/>
  <c r="H292" i="1"/>
  <c r="G292" i="1"/>
  <c r="S291" i="1"/>
  <c r="P291" i="1"/>
  <c r="O291" i="1"/>
  <c r="M291" i="1"/>
  <c r="L291" i="1"/>
  <c r="K291" i="1"/>
  <c r="J291" i="1"/>
  <c r="I291" i="1"/>
  <c r="H291" i="1"/>
  <c r="G291" i="1"/>
  <c r="S290" i="1"/>
  <c r="P290" i="1"/>
  <c r="O290" i="1"/>
  <c r="M290" i="1"/>
  <c r="L290" i="1"/>
  <c r="K290" i="1"/>
  <c r="J290" i="1"/>
  <c r="I290" i="1"/>
  <c r="H290" i="1"/>
  <c r="G290" i="1"/>
  <c r="S289" i="1"/>
  <c r="P289" i="1"/>
  <c r="O289" i="1"/>
  <c r="M289" i="1"/>
  <c r="L289" i="1"/>
  <c r="K289" i="1"/>
  <c r="J289" i="1"/>
  <c r="I289" i="1"/>
  <c r="H289" i="1"/>
  <c r="G289" i="1"/>
  <c r="S288" i="1"/>
  <c r="P288" i="1"/>
  <c r="O288" i="1"/>
  <c r="M288" i="1"/>
  <c r="L288" i="1"/>
  <c r="K288" i="1"/>
  <c r="J288" i="1"/>
  <c r="I288" i="1"/>
  <c r="H288" i="1"/>
  <c r="G288" i="1"/>
  <c r="S287" i="1"/>
  <c r="P287" i="1"/>
  <c r="O287" i="1"/>
  <c r="M287" i="1"/>
  <c r="L287" i="1"/>
  <c r="K287" i="1"/>
  <c r="J287" i="1"/>
  <c r="I287" i="1"/>
  <c r="H287" i="1"/>
  <c r="G287" i="1"/>
  <c r="S286" i="1"/>
  <c r="P286" i="1"/>
  <c r="O286" i="1"/>
  <c r="M286" i="1"/>
  <c r="L286" i="1"/>
  <c r="K286" i="1"/>
  <c r="J286" i="1"/>
  <c r="I286" i="1"/>
  <c r="H286" i="1"/>
  <c r="G286" i="1"/>
  <c r="S285" i="1"/>
  <c r="P285" i="1"/>
  <c r="O285" i="1"/>
  <c r="M285" i="1"/>
  <c r="L285" i="1"/>
  <c r="K285" i="1"/>
  <c r="J285" i="1"/>
  <c r="I285" i="1"/>
  <c r="H285" i="1"/>
  <c r="G285" i="1"/>
  <c r="S284" i="1"/>
  <c r="P284" i="1"/>
  <c r="O284" i="1"/>
  <c r="M284" i="1"/>
  <c r="L284" i="1"/>
  <c r="K284" i="1"/>
  <c r="J284" i="1"/>
  <c r="I284" i="1"/>
  <c r="H284" i="1"/>
  <c r="G284" i="1"/>
  <c r="S283" i="1"/>
  <c r="P283" i="1"/>
  <c r="O283" i="1"/>
  <c r="M283" i="1"/>
  <c r="L283" i="1"/>
  <c r="K283" i="1"/>
  <c r="J283" i="1"/>
  <c r="I283" i="1"/>
  <c r="H283" i="1"/>
  <c r="G283" i="1"/>
  <c r="S282" i="1"/>
  <c r="P282" i="1"/>
  <c r="O282" i="1"/>
  <c r="M282" i="1"/>
  <c r="L282" i="1"/>
  <c r="K282" i="1"/>
  <c r="J282" i="1"/>
  <c r="I282" i="1"/>
  <c r="H282" i="1"/>
  <c r="G282" i="1"/>
  <c r="S281" i="1"/>
  <c r="P281" i="1"/>
  <c r="O281" i="1"/>
  <c r="M281" i="1"/>
  <c r="L281" i="1"/>
  <c r="K281" i="1"/>
  <c r="J281" i="1"/>
  <c r="I281" i="1"/>
  <c r="H281" i="1"/>
  <c r="G281" i="1"/>
  <c r="S280" i="1"/>
  <c r="P280" i="1"/>
  <c r="O280" i="1"/>
  <c r="M280" i="1"/>
  <c r="L280" i="1"/>
  <c r="K280" i="1"/>
  <c r="J280" i="1"/>
  <c r="I280" i="1"/>
  <c r="H280" i="1"/>
  <c r="G280" i="1"/>
  <c r="S279" i="1"/>
  <c r="P279" i="1"/>
  <c r="O279" i="1"/>
  <c r="M279" i="1"/>
  <c r="L279" i="1"/>
  <c r="K279" i="1"/>
  <c r="J279" i="1"/>
  <c r="I279" i="1"/>
  <c r="H279" i="1"/>
  <c r="G279" i="1"/>
  <c r="S278" i="1"/>
  <c r="P278" i="1"/>
  <c r="O278" i="1"/>
  <c r="M278" i="1"/>
  <c r="L278" i="1"/>
  <c r="K278" i="1"/>
  <c r="J278" i="1"/>
  <c r="I278" i="1"/>
  <c r="H278" i="1"/>
  <c r="G278" i="1"/>
  <c r="S277" i="1"/>
  <c r="P277" i="1"/>
  <c r="O277" i="1"/>
  <c r="M277" i="1"/>
  <c r="L277" i="1"/>
  <c r="K277" i="1"/>
  <c r="J277" i="1"/>
  <c r="I277" i="1"/>
  <c r="H277" i="1"/>
  <c r="G277" i="1"/>
  <c r="S276" i="1"/>
  <c r="P276" i="1"/>
  <c r="O276" i="1"/>
  <c r="M276" i="1"/>
  <c r="L276" i="1"/>
  <c r="K276" i="1"/>
  <c r="J276" i="1"/>
  <c r="I276" i="1"/>
  <c r="H276" i="1"/>
  <c r="G276" i="1"/>
  <c r="S275" i="1"/>
  <c r="P275" i="1"/>
  <c r="O275" i="1"/>
  <c r="M275" i="1"/>
  <c r="L275" i="1"/>
  <c r="K275" i="1"/>
  <c r="J275" i="1"/>
  <c r="I275" i="1"/>
  <c r="H275" i="1"/>
  <c r="G275" i="1"/>
  <c r="S274" i="1"/>
  <c r="P274" i="1"/>
  <c r="O274" i="1"/>
  <c r="M274" i="1"/>
  <c r="L274" i="1"/>
  <c r="K274" i="1"/>
  <c r="J274" i="1"/>
  <c r="I274" i="1"/>
  <c r="H274" i="1"/>
  <c r="G274" i="1"/>
  <c r="S273" i="1"/>
  <c r="P273" i="1"/>
  <c r="O273" i="1"/>
  <c r="M273" i="1"/>
  <c r="L273" i="1"/>
  <c r="K273" i="1"/>
  <c r="J273" i="1"/>
  <c r="I273" i="1"/>
  <c r="H273" i="1"/>
  <c r="G273" i="1"/>
  <c r="S272" i="1"/>
  <c r="P272" i="1"/>
  <c r="O272" i="1"/>
  <c r="M272" i="1"/>
  <c r="L272" i="1"/>
  <c r="K272" i="1"/>
  <c r="J272" i="1"/>
  <c r="I272" i="1"/>
  <c r="H272" i="1"/>
  <c r="G272" i="1"/>
  <c r="S271" i="1"/>
  <c r="P271" i="1"/>
  <c r="O271" i="1"/>
  <c r="M271" i="1"/>
  <c r="L271" i="1"/>
  <c r="K271" i="1"/>
  <c r="J271" i="1"/>
  <c r="I271" i="1"/>
  <c r="H271" i="1"/>
  <c r="G271" i="1"/>
  <c r="S270" i="1"/>
  <c r="P270" i="1"/>
  <c r="O270" i="1"/>
  <c r="M270" i="1"/>
  <c r="L270" i="1"/>
  <c r="K270" i="1"/>
  <c r="J270" i="1"/>
  <c r="I270" i="1"/>
  <c r="H270" i="1"/>
  <c r="G270" i="1"/>
  <c r="S269" i="1"/>
  <c r="P269" i="1"/>
  <c r="O269" i="1"/>
  <c r="M269" i="1"/>
  <c r="L269" i="1"/>
  <c r="K269" i="1"/>
  <c r="J269" i="1"/>
  <c r="I269" i="1"/>
  <c r="H269" i="1"/>
  <c r="G269" i="1"/>
  <c r="S268" i="1"/>
  <c r="P268" i="1"/>
  <c r="O268" i="1"/>
  <c r="M268" i="1"/>
  <c r="L268" i="1"/>
  <c r="K268" i="1"/>
  <c r="J268" i="1"/>
  <c r="I268" i="1"/>
  <c r="H268" i="1"/>
  <c r="G268" i="1"/>
  <c r="P267" i="1"/>
  <c r="O267" i="1"/>
  <c r="M267" i="1"/>
  <c r="L267" i="1"/>
  <c r="K267" i="1"/>
  <c r="J267" i="1"/>
  <c r="I267" i="1"/>
  <c r="H267" i="1"/>
  <c r="G267" i="1"/>
  <c r="P264" i="1"/>
  <c r="O264" i="1"/>
  <c r="M264" i="1"/>
  <c r="L264" i="1"/>
  <c r="K264" i="1"/>
  <c r="J264" i="1"/>
  <c r="I264" i="1"/>
  <c r="H264" i="1"/>
  <c r="G264" i="1"/>
  <c r="P263" i="1"/>
  <c r="O263" i="1"/>
  <c r="M263" i="1"/>
  <c r="L263" i="1"/>
  <c r="K263" i="1"/>
  <c r="J263" i="1"/>
  <c r="I263" i="1"/>
  <c r="H263" i="1"/>
  <c r="G263" i="1"/>
  <c r="P262" i="1"/>
  <c r="O262" i="1"/>
  <c r="M262" i="1"/>
  <c r="L262" i="1"/>
  <c r="K262" i="1"/>
  <c r="J262" i="1"/>
  <c r="I262" i="1"/>
  <c r="H262" i="1"/>
  <c r="G262" i="1"/>
  <c r="P261" i="1"/>
  <c r="O261" i="1"/>
  <c r="M261" i="1"/>
  <c r="L261" i="1"/>
  <c r="K261" i="1"/>
  <c r="J261" i="1"/>
  <c r="I261" i="1"/>
  <c r="H261" i="1"/>
  <c r="G261" i="1"/>
  <c r="P260" i="1"/>
  <c r="O260" i="1"/>
  <c r="M260" i="1"/>
  <c r="L260" i="1"/>
  <c r="K260" i="1"/>
  <c r="J260" i="1"/>
  <c r="I260" i="1"/>
  <c r="H260" i="1"/>
  <c r="G260" i="1"/>
  <c r="P259" i="1"/>
  <c r="O259" i="1"/>
  <c r="M259" i="1"/>
  <c r="L259" i="1"/>
  <c r="K259" i="1"/>
  <c r="J259" i="1"/>
  <c r="I259" i="1"/>
  <c r="H259" i="1"/>
  <c r="G259" i="1"/>
  <c r="P258" i="1"/>
  <c r="O258" i="1"/>
  <c r="M258" i="1"/>
  <c r="L258" i="1"/>
  <c r="K258" i="1"/>
  <c r="J258" i="1"/>
  <c r="I258" i="1"/>
  <c r="H258" i="1"/>
  <c r="G258" i="1"/>
  <c r="P257" i="1"/>
  <c r="O257" i="1"/>
  <c r="M257" i="1"/>
  <c r="L257" i="1"/>
  <c r="K257" i="1"/>
  <c r="J257" i="1"/>
  <c r="I257" i="1"/>
  <c r="H257" i="1"/>
  <c r="G257" i="1"/>
  <c r="P256" i="1"/>
  <c r="O256" i="1"/>
  <c r="M256" i="1"/>
  <c r="L256" i="1"/>
  <c r="K256" i="1"/>
  <c r="J256" i="1"/>
  <c r="I256" i="1"/>
  <c r="H256" i="1"/>
  <c r="G256" i="1"/>
  <c r="P255" i="1"/>
  <c r="O255" i="1"/>
  <c r="M255" i="1"/>
  <c r="L255" i="1"/>
  <c r="K255" i="1"/>
  <c r="J255" i="1"/>
  <c r="I255" i="1"/>
  <c r="H255" i="1"/>
  <c r="G255" i="1"/>
  <c r="P254" i="1"/>
  <c r="O254" i="1"/>
  <c r="M254" i="1"/>
  <c r="L254" i="1"/>
  <c r="K254" i="1"/>
  <c r="J254" i="1"/>
  <c r="I254" i="1"/>
  <c r="H254" i="1"/>
  <c r="G254" i="1"/>
  <c r="S253" i="1"/>
  <c r="Q253" i="1"/>
  <c r="P253" i="1"/>
  <c r="O253" i="1"/>
  <c r="M253" i="1"/>
  <c r="L253" i="1"/>
  <c r="K253" i="1"/>
  <c r="J253" i="1"/>
  <c r="I253" i="1"/>
  <c r="H253" i="1"/>
  <c r="G253" i="1"/>
  <c r="S252" i="1"/>
  <c r="P252" i="1"/>
  <c r="O252" i="1"/>
  <c r="M252" i="1"/>
  <c r="L252" i="1"/>
  <c r="K252" i="1"/>
  <c r="J252" i="1"/>
  <c r="I252" i="1"/>
  <c r="H252" i="1"/>
  <c r="G252" i="1"/>
  <c r="S251" i="1"/>
  <c r="P251" i="1"/>
  <c r="O251" i="1"/>
  <c r="M251" i="1"/>
  <c r="L251" i="1"/>
  <c r="K251" i="1"/>
  <c r="J251" i="1"/>
  <c r="I251" i="1"/>
  <c r="H251" i="1"/>
  <c r="G251" i="1"/>
  <c r="S250" i="1"/>
  <c r="P250" i="1"/>
  <c r="O250" i="1"/>
  <c r="M250" i="1"/>
  <c r="L250" i="1"/>
  <c r="K250" i="1"/>
  <c r="J250" i="1"/>
  <c r="I250" i="1"/>
  <c r="H250" i="1"/>
  <c r="G250" i="1"/>
  <c r="S249" i="1"/>
  <c r="P249" i="1"/>
  <c r="O249" i="1"/>
  <c r="M249" i="1"/>
  <c r="L249" i="1"/>
  <c r="K249" i="1"/>
  <c r="J249" i="1"/>
  <c r="I249" i="1"/>
  <c r="H249" i="1"/>
  <c r="G249" i="1"/>
  <c r="S248" i="1"/>
  <c r="P248" i="1"/>
  <c r="O248" i="1"/>
  <c r="M248" i="1"/>
  <c r="L248" i="1"/>
  <c r="K248" i="1"/>
  <c r="J248" i="1"/>
  <c r="I248" i="1"/>
  <c r="H248" i="1"/>
  <c r="G248" i="1"/>
  <c r="S247" i="1"/>
  <c r="P247" i="1"/>
  <c r="O247" i="1"/>
  <c r="M247" i="1"/>
  <c r="L247" i="1"/>
  <c r="K247" i="1"/>
  <c r="J247" i="1"/>
  <c r="I247" i="1"/>
  <c r="H247" i="1"/>
  <c r="G247" i="1"/>
  <c r="S246" i="1"/>
  <c r="P246" i="1"/>
  <c r="O246" i="1"/>
  <c r="M246" i="1"/>
  <c r="L246" i="1"/>
  <c r="K246" i="1"/>
  <c r="J246" i="1"/>
  <c r="I246" i="1"/>
  <c r="H246" i="1"/>
  <c r="G246" i="1"/>
  <c r="S245" i="1"/>
  <c r="P245" i="1"/>
  <c r="O245" i="1"/>
  <c r="M245" i="1"/>
  <c r="L245" i="1"/>
  <c r="K245" i="1"/>
  <c r="J245" i="1"/>
  <c r="I245" i="1"/>
  <c r="H245" i="1"/>
  <c r="G245" i="1"/>
  <c r="S244" i="1"/>
  <c r="P244" i="1"/>
  <c r="P218" i="1" s="1"/>
  <c r="O244" i="1"/>
  <c r="O218" i="1" s="1"/>
  <c r="S243" i="1"/>
  <c r="P243" i="1"/>
  <c r="O243" i="1"/>
  <c r="M243" i="1"/>
  <c r="L243" i="1"/>
  <c r="K243" i="1"/>
  <c r="J243" i="1"/>
  <c r="I243" i="1"/>
  <c r="H243" i="1"/>
  <c r="G243" i="1"/>
  <c r="Q242" i="1"/>
  <c r="P242" i="1"/>
  <c r="O242" i="1"/>
  <c r="M242" i="1"/>
  <c r="L242" i="1"/>
  <c r="K242" i="1"/>
  <c r="J242" i="1"/>
  <c r="I242" i="1"/>
  <c r="H242" i="1"/>
  <c r="G242" i="1"/>
  <c r="S241" i="1"/>
  <c r="P241" i="1"/>
  <c r="O241" i="1"/>
  <c r="M241" i="1"/>
  <c r="L241" i="1"/>
  <c r="K241" i="1"/>
  <c r="J241" i="1"/>
  <c r="I241" i="1"/>
  <c r="H241" i="1"/>
  <c r="G241" i="1"/>
  <c r="S240" i="1"/>
  <c r="P240" i="1"/>
  <c r="O240" i="1"/>
  <c r="M240" i="1"/>
  <c r="L240" i="1"/>
  <c r="K240" i="1"/>
  <c r="J240" i="1"/>
  <c r="I240" i="1"/>
  <c r="H240" i="1"/>
  <c r="G240" i="1"/>
  <c r="P239" i="1"/>
  <c r="O239" i="1"/>
  <c r="M239" i="1"/>
  <c r="L239" i="1"/>
  <c r="K239" i="1"/>
  <c r="J239" i="1"/>
  <c r="I239" i="1"/>
  <c r="H239" i="1"/>
  <c r="G239" i="1"/>
  <c r="P238" i="1"/>
  <c r="O238" i="1"/>
  <c r="M238" i="1"/>
  <c r="L238" i="1"/>
  <c r="K238" i="1"/>
  <c r="J238" i="1"/>
  <c r="I238" i="1"/>
  <c r="H238" i="1"/>
  <c r="G238" i="1"/>
  <c r="P237" i="1"/>
  <c r="O237" i="1"/>
  <c r="M237" i="1"/>
  <c r="L237" i="1"/>
  <c r="K237" i="1"/>
  <c r="J237" i="1"/>
  <c r="I237" i="1"/>
  <c r="H237" i="1"/>
  <c r="G237" i="1"/>
  <c r="P236" i="1"/>
  <c r="O236" i="1"/>
  <c r="M236" i="1"/>
  <c r="L236" i="1"/>
  <c r="K236" i="1"/>
  <c r="J236" i="1"/>
  <c r="I236" i="1"/>
  <c r="H236" i="1"/>
  <c r="G236" i="1"/>
  <c r="P235" i="1"/>
  <c r="O235" i="1"/>
  <c r="M235" i="1"/>
  <c r="L235" i="1"/>
  <c r="K235" i="1"/>
  <c r="J235" i="1"/>
  <c r="I235" i="1"/>
  <c r="H235" i="1"/>
  <c r="G235" i="1"/>
  <c r="P234" i="1"/>
  <c r="O234" i="1"/>
  <c r="M234" i="1"/>
  <c r="L234" i="1"/>
  <c r="K234" i="1"/>
  <c r="J234" i="1"/>
  <c r="I234" i="1"/>
  <c r="H234" i="1"/>
  <c r="G234" i="1"/>
  <c r="P233" i="1"/>
  <c r="O233" i="1"/>
  <c r="M233" i="1"/>
  <c r="L233" i="1"/>
  <c r="K233" i="1"/>
  <c r="J233" i="1"/>
  <c r="I233" i="1"/>
  <c r="H233" i="1"/>
  <c r="G233" i="1"/>
  <c r="P232" i="1"/>
  <c r="O232" i="1"/>
  <c r="M232" i="1"/>
  <c r="L232" i="1"/>
  <c r="K232" i="1"/>
  <c r="J232" i="1"/>
  <c r="I232" i="1"/>
  <c r="H232" i="1"/>
  <c r="G232" i="1"/>
  <c r="Q231" i="1"/>
  <c r="P231" i="1"/>
  <c r="O231" i="1"/>
  <c r="M231" i="1"/>
  <c r="L231" i="1"/>
  <c r="K231" i="1"/>
  <c r="J231" i="1"/>
  <c r="I231" i="1"/>
  <c r="H231" i="1"/>
  <c r="G231" i="1"/>
  <c r="S230" i="1"/>
  <c r="P230" i="1"/>
  <c r="O230" i="1"/>
  <c r="M230" i="1"/>
  <c r="L230" i="1"/>
  <c r="K230" i="1"/>
  <c r="J230" i="1"/>
  <c r="I230" i="1"/>
  <c r="H230" i="1"/>
  <c r="G230" i="1"/>
  <c r="S229" i="1"/>
  <c r="P229" i="1"/>
  <c r="O229" i="1"/>
  <c r="M229" i="1"/>
  <c r="L229" i="1"/>
  <c r="K229" i="1"/>
  <c r="J229" i="1"/>
  <c r="I229" i="1"/>
  <c r="H229" i="1"/>
  <c r="G229" i="1"/>
  <c r="S228" i="1"/>
  <c r="P228" i="1"/>
  <c r="O228" i="1"/>
  <c r="M228" i="1"/>
  <c r="L228" i="1"/>
  <c r="K228" i="1"/>
  <c r="J228" i="1"/>
  <c r="I228" i="1"/>
  <c r="H228" i="1"/>
  <c r="G228" i="1"/>
  <c r="S227" i="1"/>
  <c r="P227" i="1"/>
  <c r="O227" i="1"/>
  <c r="M227" i="1"/>
  <c r="L227" i="1"/>
  <c r="K227" i="1"/>
  <c r="J227" i="1"/>
  <c r="I227" i="1"/>
  <c r="H227" i="1"/>
  <c r="G227" i="1"/>
  <c r="S226" i="1"/>
  <c r="P226" i="1"/>
  <c r="O226" i="1"/>
  <c r="M226" i="1"/>
  <c r="L226" i="1"/>
  <c r="K226" i="1"/>
  <c r="J226" i="1"/>
  <c r="I226" i="1"/>
  <c r="H226" i="1"/>
  <c r="G226" i="1"/>
  <c r="S225" i="1"/>
  <c r="P225" i="1"/>
  <c r="O225" i="1"/>
  <c r="M225" i="1"/>
  <c r="L225" i="1"/>
  <c r="K225" i="1"/>
  <c r="J225" i="1"/>
  <c r="I225" i="1"/>
  <c r="H225" i="1"/>
  <c r="G225" i="1"/>
  <c r="P224" i="1"/>
  <c r="O224" i="1"/>
  <c r="M224" i="1"/>
  <c r="L224" i="1"/>
  <c r="K224" i="1"/>
  <c r="J224" i="1"/>
  <c r="I224" i="1"/>
  <c r="H224" i="1"/>
  <c r="G224" i="1"/>
  <c r="P223" i="1"/>
  <c r="O223" i="1"/>
  <c r="M223" i="1"/>
  <c r="L223" i="1"/>
  <c r="K223" i="1"/>
  <c r="J223" i="1"/>
  <c r="I223" i="1"/>
  <c r="H223" i="1"/>
  <c r="G223" i="1"/>
  <c r="P222" i="1"/>
  <c r="O222" i="1"/>
  <c r="M222" i="1"/>
  <c r="L222" i="1"/>
  <c r="K222" i="1"/>
  <c r="J222" i="1"/>
  <c r="I222" i="1"/>
  <c r="H222" i="1"/>
  <c r="G222" i="1"/>
  <c r="P221" i="1"/>
  <c r="O221" i="1"/>
  <c r="M221" i="1"/>
  <c r="L221" i="1"/>
  <c r="K221" i="1"/>
  <c r="J221" i="1"/>
  <c r="I221" i="1"/>
  <c r="H221" i="1"/>
  <c r="G221" i="1"/>
  <c r="P220" i="1"/>
  <c r="O220" i="1"/>
  <c r="M220" i="1"/>
  <c r="L220" i="1"/>
  <c r="K220" i="1"/>
  <c r="J220" i="1"/>
  <c r="I220" i="1"/>
  <c r="H220" i="1"/>
  <c r="G220" i="1"/>
  <c r="P219" i="1"/>
  <c r="O219" i="1"/>
  <c r="M219" i="1"/>
  <c r="L219" i="1"/>
  <c r="K219" i="1"/>
  <c r="J219" i="1"/>
  <c r="I219" i="1"/>
  <c r="H219" i="1"/>
  <c r="G219" i="1"/>
  <c r="Q217" i="1"/>
  <c r="P217" i="1"/>
  <c r="O217" i="1"/>
  <c r="M217" i="1"/>
  <c r="L217" i="1"/>
  <c r="K217" i="1"/>
  <c r="J217" i="1"/>
  <c r="I217" i="1"/>
  <c r="H217" i="1"/>
  <c r="G217" i="1"/>
  <c r="Q216" i="1"/>
  <c r="P216" i="1"/>
  <c r="O216" i="1"/>
  <c r="M216" i="1"/>
  <c r="L216" i="1"/>
  <c r="K216" i="1"/>
  <c r="J216" i="1"/>
  <c r="I216" i="1"/>
  <c r="H216" i="1"/>
  <c r="G216" i="1"/>
  <c r="Q215" i="1"/>
  <c r="P215" i="1"/>
  <c r="O215" i="1"/>
  <c r="M215" i="1"/>
  <c r="L215" i="1"/>
  <c r="K215" i="1"/>
  <c r="J215" i="1"/>
  <c r="I215" i="1"/>
  <c r="H215" i="1"/>
  <c r="G215" i="1"/>
  <c r="Q214" i="1"/>
  <c r="P214" i="1"/>
  <c r="O214" i="1"/>
  <c r="M214" i="1"/>
  <c r="L214" i="1"/>
  <c r="K214" i="1"/>
  <c r="J214" i="1"/>
  <c r="I214" i="1"/>
  <c r="H214" i="1"/>
  <c r="G214" i="1"/>
  <c r="Q213" i="1"/>
  <c r="P213" i="1"/>
  <c r="O213" i="1"/>
  <c r="M213" i="1"/>
  <c r="L213" i="1"/>
  <c r="K213" i="1"/>
  <c r="J213" i="1"/>
  <c r="I213" i="1"/>
  <c r="H213" i="1"/>
  <c r="G213" i="1"/>
  <c r="Q212" i="1"/>
  <c r="P212" i="1"/>
  <c r="O212" i="1"/>
  <c r="M212" i="1"/>
  <c r="L212" i="1"/>
  <c r="K212" i="1"/>
  <c r="J212" i="1"/>
  <c r="I212" i="1"/>
  <c r="H212" i="1"/>
  <c r="G212" i="1"/>
  <c r="Q211" i="1"/>
  <c r="P211" i="1"/>
  <c r="O211" i="1"/>
  <c r="M211" i="1"/>
  <c r="L211" i="1"/>
  <c r="K211" i="1"/>
  <c r="J211" i="1"/>
  <c r="I211" i="1"/>
  <c r="H211" i="1"/>
  <c r="G211" i="1"/>
  <c r="Q210" i="1"/>
  <c r="P210" i="1"/>
  <c r="O210" i="1"/>
  <c r="M210" i="1"/>
  <c r="L210" i="1"/>
  <c r="K210" i="1"/>
  <c r="J210" i="1"/>
  <c r="I210" i="1"/>
  <c r="H210" i="1"/>
  <c r="G210" i="1"/>
  <c r="Q209" i="1"/>
  <c r="P209" i="1"/>
  <c r="O209" i="1"/>
  <c r="M209" i="1"/>
  <c r="L209" i="1"/>
  <c r="K209" i="1"/>
  <c r="J209" i="1"/>
  <c r="I209" i="1"/>
  <c r="H209" i="1"/>
  <c r="G209" i="1"/>
  <c r="Q208" i="1"/>
  <c r="P208" i="1"/>
  <c r="O208" i="1"/>
  <c r="M208" i="1"/>
  <c r="L208" i="1"/>
  <c r="K208" i="1"/>
  <c r="J208" i="1"/>
  <c r="I208" i="1"/>
  <c r="H208" i="1"/>
  <c r="G208" i="1"/>
  <c r="Q207" i="1"/>
  <c r="P207" i="1"/>
  <c r="O207" i="1"/>
  <c r="M207" i="1"/>
  <c r="L207" i="1"/>
  <c r="K207" i="1"/>
  <c r="J207" i="1"/>
  <c r="I207" i="1"/>
  <c r="H207" i="1"/>
  <c r="G207" i="1"/>
  <c r="Q206" i="1"/>
  <c r="P206" i="1"/>
  <c r="O206" i="1"/>
  <c r="M206" i="1"/>
  <c r="L206" i="1"/>
  <c r="K206" i="1"/>
  <c r="J206" i="1"/>
  <c r="I206" i="1"/>
  <c r="H206" i="1"/>
  <c r="G206" i="1"/>
  <c r="Q205" i="1"/>
  <c r="P205" i="1"/>
  <c r="O205" i="1"/>
  <c r="M205" i="1"/>
  <c r="L205" i="1"/>
  <c r="K205" i="1"/>
  <c r="J205" i="1"/>
  <c r="I205" i="1"/>
  <c r="H205" i="1"/>
  <c r="G205" i="1"/>
  <c r="Q204" i="1"/>
  <c r="P204" i="1"/>
  <c r="O204" i="1"/>
  <c r="M204" i="1"/>
  <c r="L204" i="1"/>
  <c r="K204" i="1"/>
  <c r="J204" i="1"/>
  <c r="I204" i="1"/>
  <c r="H204" i="1"/>
  <c r="G204" i="1"/>
  <c r="Q203" i="1"/>
  <c r="P203" i="1"/>
  <c r="O203" i="1"/>
  <c r="M203" i="1"/>
  <c r="L203" i="1"/>
  <c r="K203" i="1"/>
  <c r="J203" i="1"/>
  <c r="I203" i="1"/>
  <c r="H203" i="1"/>
  <c r="G203" i="1"/>
  <c r="Q202" i="1"/>
  <c r="P202" i="1"/>
  <c r="O202" i="1"/>
  <c r="M202" i="1"/>
  <c r="L202" i="1"/>
  <c r="K202" i="1"/>
  <c r="J202" i="1"/>
  <c r="I202" i="1"/>
  <c r="H202" i="1"/>
  <c r="G202" i="1"/>
  <c r="Q201" i="1"/>
  <c r="P201" i="1"/>
  <c r="O201" i="1"/>
  <c r="M201" i="1"/>
  <c r="L201" i="1"/>
  <c r="K201" i="1"/>
  <c r="J201" i="1"/>
  <c r="I201" i="1"/>
  <c r="H201" i="1"/>
  <c r="G201" i="1"/>
  <c r="Q200" i="1"/>
  <c r="P200" i="1"/>
  <c r="O200" i="1"/>
  <c r="M200" i="1"/>
  <c r="L200" i="1"/>
  <c r="K200" i="1"/>
  <c r="J200" i="1"/>
  <c r="I200" i="1"/>
  <c r="H200" i="1"/>
  <c r="G200" i="1"/>
  <c r="Q199" i="1"/>
  <c r="P199" i="1"/>
  <c r="O199" i="1"/>
  <c r="M199" i="1"/>
  <c r="L199" i="1"/>
  <c r="K199" i="1"/>
  <c r="J199" i="1"/>
  <c r="I199" i="1"/>
  <c r="H199" i="1"/>
  <c r="G199" i="1"/>
  <c r="Q198" i="1"/>
  <c r="P198" i="1"/>
  <c r="O198" i="1"/>
  <c r="M198" i="1"/>
  <c r="L198" i="1"/>
  <c r="K198" i="1"/>
  <c r="J198" i="1"/>
  <c r="I198" i="1"/>
  <c r="H198" i="1"/>
  <c r="G198" i="1"/>
  <c r="Q197" i="1"/>
  <c r="P197" i="1"/>
  <c r="O197" i="1"/>
  <c r="M197" i="1"/>
  <c r="L197" i="1"/>
  <c r="K197" i="1"/>
  <c r="J197" i="1"/>
  <c r="I197" i="1"/>
  <c r="H197" i="1"/>
  <c r="G197" i="1"/>
  <c r="Q196" i="1"/>
  <c r="P196" i="1"/>
  <c r="O196" i="1"/>
  <c r="M196" i="1"/>
  <c r="L196" i="1"/>
  <c r="K196" i="1"/>
  <c r="J196" i="1"/>
  <c r="I196" i="1"/>
  <c r="H196" i="1"/>
  <c r="G196" i="1"/>
  <c r="Q195" i="1"/>
  <c r="P195" i="1"/>
  <c r="O195" i="1"/>
  <c r="M195" i="1"/>
  <c r="L195" i="1"/>
  <c r="K195" i="1"/>
  <c r="J195" i="1"/>
  <c r="I195" i="1"/>
  <c r="H195" i="1"/>
  <c r="G195" i="1"/>
  <c r="Q194" i="1"/>
  <c r="P194" i="1"/>
  <c r="O194" i="1"/>
  <c r="M194" i="1"/>
  <c r="L194" i="1"/>
  <c r="K194" i="1"/>
  <c r="J194" i="1"/>
  <c r="I194" i="1"/>
  <c r="H194" i="1"/>
  <c r="G194" i="1"/>
  <c r="Q193" i="1"/>
  <c r="P193" i="1"/>
  <c r="O193" i="1"/>
  <c r="M193" i="1"/>
  <c r="L193" i="1"/>
  <c r="K193" i="1"/>
  <c r="J193" i="1"/>
  <c r="I193" i="1"/>
  <c r="H193" i="1"/>
  <c r="G193" i="1"/>
  <c r="Q192" i="1"/>
  <c r="P192" i="1"/>
  <c r="O192" i="1"/>
  <c r="M192" i="1"/>
  <c r="L192" i="1"/>
  <c r="K192" i="1"/>
  <c r="J192" i="1"/>
  <c r="I192" i="1"/>
  <c r="H192" i="1"/>
  <c r="G192" i="1"/>
  <c r="Q191" i="1"/>
  <c r="P191" i="1"/>
  <c r="O191" i="1"/>
  <c r="M191" i="1"/>
  <c r="L191" i="1"/>
  <c r="K191" i="1"/>
  <c r="J191" i="1"/>
  <c r="I191" i="1"/>
  <c r="H191" i="1"/>
  <c r="G191" i="1"/>
  <c r="Q190" i="1"/>
  <c r="P190" i="1"/>
  <c r="O190" i="1"/>
  <c r="M190" i="1"/>
  <c r="L190" i="1"/>
  <c r="K190" i="1"/>
  <c r="J190" i="1"/>
  <c r="I190" i="1"/>
  <c r="H190" i="1"/>
  <c r="G190" i="1"/>
  <c r="Q189" i="1"/>
  <c r="P189" i="1"/>
  <c r="O189" i="1"/>
  <c r="M189" i="1"/>
  <c r="L189" i="1"/>
  <c r="K189" i="1"/>
  <c r="J189" i="1"/>
  <c r="I189" i="1"/>
  <c r="H189" i="1"/>
  <c r="G189" i="1"/>
  <c r="Q188" i="1"/>
  <c r="P188" i="1"/>
  <c r="O188" i="1"/>
  <c r="M188" i="1"/>
  <c r="L188" i="1"/>
  <c r="K188" i="1"/>
  <c r="J188" i="1"/>
  <c r="I188" i="1"/>
  <c r="H188" i="1"/>
  <c r="G188" i="1"/>
  <c r="Q187" i="1"/>
  <c r="P187" i="1"/>
  <c r="O187" i="1"/>
  <c r="M187" i="1"/>
  <c r="L187" i="1"/>
  <c r="K187" i="1"/>
  <c r="J187" i="1"/>
  <c r="I187" i="1"/>
  <c r="H187" i="1"/>
  <c r="G187" i="1"/>
  <c r="Q186" i="1"/>
  <c r="P186" i="1"/>
  <c r="O186" i="1"/>
  <c r="M186" i="1"/>
  <c r="L186" i="1"/>
  <c r="K186" i="1"/>
  <c r="J186" i="1"/>
  <c r="I186" i="1"/>
  <c r="H186" i="1"/>
  <c r="G186" i="1"/>
  <c r="Q185" i="1"/>
  <c r="P185" i="1"/>
  <c r="O185" i="1"/>
  <c r="M185" i="1"/>
  <c r="L185" i="1"/>
  <c r="K185" i="1"/>
  <c r="J185" i="1"/>
  <c r="I185" i="1"/>
  <c r="H185" i="1"/>
  <c r="G185" i="1"/>
  <c r="Q184" i="1"/>
  <c r="P184" i="1"/>
  <c r="O184" i="1"/>
  <c r="M184" i="1"/>
  <c r="L184" i="1"/>
  <c r="K184" i="1"/>
  <c r="J184" i="1"/>
  <c r="I184" i="1"/>
  <c r="H184" i="1"/>
  <c r="G184" i="1"/>
  <c r="Q183" i="1"/>
  <c r="P183" i="1"/>
  <c r="O183" i="1"/>
  <c r="M183" i="1"/>
  <c r="L183" i="1"/>
  <c r="K183" i="1"/>
  <c r="J183" i="1"/>
  <c r="I183" i="1"/>
  <c r="H183" i="1"/>
  <c r="G183" i="1"/>
  <c r="Q182" i="1"/>
  <c r="P182" i="1"/>
  <c r="O182" i="1"/>
  <c r="M182" i="1"/>
  <c r="L182" i="1"/>
  <c r="K182" i="1"/>
  <c r="J182" i="1"/>
  <c r="I182" i="1"/>
  <c r="H182" i="1"/>
  <c r="G182" i="1"/>
  <c r="Q181" i="1"/>
  <c r="P181" i="1"/>
  <c r="O181" i="1"/>
  <c r="M181" i="1"/>
  <c r="L181" i="1"/>
  <c r="K181" i="1"/>
  <c r="J181" i="1"/>
  <c r="I181" i="1"/>
  <c r="H181" i="1"/>
  <c r="G181" i="1"/>
  <c r="Q180" i="1"/>
  <c r="P180" i="1"/>
  <c r="O180" i="1"/>
  <c r="M180" i="1"/>
  <c r="L180" i="1"/>
  <c r="K180" i="1"/>
  <c r="J180" i="1"/>
  <c r="I180" i="1"/>
  <c r="H180" i="1"/>
  <c r="G180" i="1"/>
  <c r="Q179" i="1"/>
  <c r="P179" i="1"/>
  <c r="O179" i="1"/>
  <c r="M179" i="1"/>
  <c r="L179" i="1"/>
  <c r="K179" i="1"/>
  <c r="J179" i="1"/>
  <c r="I179" i="1"/>
  <c r="H179" i="1"/>
  <c r="G179" i="1"/>
  <c r="Q178" i="1"/>
  <c r="P178" i="1"/>
  <c r="O178" i="1"/>
  <c r="M178" i="1"/>
  <c r="L178" i="1"/>
  <c r="K178" i="1"/>
  <c r="J178" i="1"/>
  <c r="I178" i="1"/>
  <c r="H178" i="1"/>
  <c r="G178" i="1"/>
  <c r="Q177" i="1"/>
  <c r="P177" i="1"/>
  <c r="O177" i="1"/>
  <c r="M177" i="1"/>
  <c r="L177" i="1"/>
  <c r="K177" i="1"/>
  <c r="J177" i="1"/>
  <c r="I177" i="1"/>
  <c r="H177" i="1"/>
  <c r="G177" i="1"/>
  <c r="Q176" i="1"/>
  <c r="P176" i="1"/>
  <c r="O176" i="1"/>
  <c r="M176" i="1"/>
  <c r="L176" i="1"/>
  <c r="K176" i="1"/>
  <c r="J176" i="1"/>
  <c r="I176" i="1"/>
  <c r="H176" i="1"/>
  <c r="G176" i="1"/>
  <c r="Q175" i="1"/>
  <c r="P175" i="1"/>
  <c r="O175" i="1"/>
  <c r="M175" i="1"/>
  <c r="L175" i="1"/>
  <c r="K175" i="1"/>
  <c r="J175" i="1"/>
  <c r="I175" i="1"/>
  <c r="H175" i="1"/>
  <c r="G175" i="1"/>
  <c r="Q174" i="1"/>
  <c r="P174" i="1"/>
  <c r="O174" i="1"/>
  <c r="M174" i="1"/>
  <c r="L174" i="1"/>
  <c r="K174" i="1"/>
  <c r="J174" i="1"/>
  <c r="I174" i="1"/>
  <c r="H174" i="1"/>
  <c r="G174" i="1"/>
  <c r="Q173" i="1"/>
  <c r="P173" i="1"/>
  <c r="O173" i="1"/>
  <c r="M173" i="1"/>
  <c r="L173" i="1"/>
  <c r="K173" i="1"/>
  <c r="J173" i="1"/>
  <c r="I173" i="1"/>
  <c r="H173" i="1"/>
  <c r="G173" i="1"/>
  <c r="Q172" i="1"/>
  <c r="P172" i="1"/>
  <c r="O172" i="1"/>
  <c r="M172" i="1"/>
  <c r="L172" i="1"/>
  <c r="K172" i="1"/>
  <c r="J172" i="1"/>
  <c r="I172" i="1"/>
  <c r="H172" i="1"/>
  <c r="G172" i="1"/>
  <c r="Q171" i="1"/>
  <c r="P171" i="1"/>
  <c r="O171" i="1"/>
  <c r="M171" i="1"/>
  <c r="L171" i="1"/>
  <c r="K171" i="1"/>
  <c r="J171" i="1"/>
  <c r="I171" i="1"/>
  <c r="H171" i="1"/>
  <c r="G171" i="1"/>
  <c r="Q170" i="1"/>
  <c r="P170" i="1"/>
  <c r="O170" i="1"/>
  <c r="M170" i="1"/>
  <c r="L170" i="1"/>
  <c r="K170" i="1"/>
  <c r="J170" i="1"/>
  <c r="I170" i="1"/>
  <c r="H170" i="1"/>
  <c r="G170" i="1"/>
  <c r="Q169" i="1"/>
  <c r="P169" i="1"/>
  <c r="O169" i="1"/>
  <c r="M169" i="1"/>
  <c r="L169" i="1"/>
  <c r="K169" i="1"/>
  <c r="J169" i="1"/>
  <c r="I169" i="1"/>
  <c r="H169" i="1"/>
  <c r="G169" i="1"/>
  <c r="Q168" i="1"/>
  <c r="P168" i="1"/>
  <c r="O168" i="1"/>
  <c r="M168" i="1"/>
  <c r="L168" i="1"/>
  <c r="K168" i="1"/>
  <c r="J168" i="1"/>
  <c r="I168" i="1"/>
  <c r="H168" i="1"/>
  <c r="G168" i="1"/>
  <c r="Q167" i="1"/>
  <c r="P167" i="1"/>
  <c r="O167" i="1"/>
  <c r="M167" i="1"/>
  <c r="L167" i="1"/>
  <c r="K167" i="1"/>
  <c r="J167" i="1"/>
  <c r="I167" i="1"/>
  <c r="H167" i="1"/>
  <c r="G167" i="1"/>
  <c r="Q166" i="1"/>
  <c r="P166" i="1"/>
  <c r="O166" i="1"/>
  <c r="M166" i="1"/>
  <c r="L166" i="1"/>
  <c r="K166" i="1"/>
  <c r="J166" i="1"/>
  <c r="I166" i="1"/>
  <c r="H166" i="1"/>
  <c r="G166" i="1"/>
  <c r="Q165" i="1"/>
  <c r="P165" i="1"/>
  <c r="O165" i="1"/>
  <c r="M165" i="1"/>
  <c r="L165" i="1"/>
  <c r="K165" i="1"/>
  <c r="J165" i="1"/>
  <c r="I165" i="1"/>
  <c r="H165" i="1"/>
  <c r="G165" i="1"/>
  <c r="Q164" i="1"/>
  <c r="P164" i="1"/>
  <c r="O164" i="1"/>
  <c r="M164" i="1"/>
  <c r="L164" i="1"/>
  <c r="K164" i="1"/>
  <c r="J164" i="1"/>
  <c r="I164" i="1"/>
  <c r="H164" i="1"/>
  <c r="G164" i="1"/>
  <c r="Q163" i="1"/>
  <c r="P163" i="1"/>
  <c r="O163" i="1"/>
  <c r="M163" i="1"/>
  <c r="L163" i="1"/>
  <c r="K163" i="1"/>
  <c r="J163" i="1"/>
  <c r="I163" i="1"/>
  <c r="H163" i="1"/>
  <c r="G163" i="1"/>
  <c r="Q162" i="1"/>
  <c r="P162" i="1"/>
  <c r="O162" i="1"/>
  <c r="M162" i="1"/>
  <c r="L162" i="1"/>
  <c r="K162" i="1"/>
  <c r="J162" i="1"/>
  <c r="I162" i="1"/>
  <c r="H162" i="1"/>
  <c r="G162" i="1"/>
  <c r="Q161" i="1"/>
  <c r="P161" i="1"/>
  <c r="O161" i="1"/>
  <c r="M161" i="1"/>
  <c r="L161" i="1"/>
  <c r="K161" i="1"/>
  <c r="J161" i="1"/>
  <c r="I161" i="1"/>
  <c r="H161" i="1"/>
  <c r="G161" i="1"/>
  <c r="Q160" i="1"/>
  <c r="P160" i="1"/>
  <c r="O160" i="1"/>
  <c r="M160" i="1"/>
  <c r="L160" i="1"/>
  <c r="K160" i="1"/>
  <c r="J160" i="1"/>
  <c r="I160" i="1"/>
  <c r="H160" i="1"/>
  <c r="G160" i="1"/>
  <c r="Q159" i="1"/>
  <c r="P159" i="1"/>
  <c r="O159" i="1"/>
  <c r="M159" i="1"/>
  <c r="L159" i="1"/>
  <c r="K159" i="1"/>
  <c r="J159" i="1"/>
  <c r="I159" i="1"/>
  <c r="H159" i="1"/>
  <c r="G159" i="1"/>
  <c r="Q158" i="1"/>
  <c r="P158" i="1"/>
  <c r="O158" i="1"/>
  <c r="M158" i="1"/>
  <c r="L158" i="1"/>
  <c r="K158" i="1"/>
  <c r="J158" i="1"/>
  <c r="I158" i="1"/>
  <c r="H158" i="1"/>
  <c r="G158" i="1"/>
  <c r="Q157" i="1"/>
  <c r="P157" i="1"/>
  <c r="O157" i="1"/>
  <c r="M157" i="1"/>
  <c r="L157" i="1"/>
  <c r="K157" i="1"/>
  <c r="J157" i="1"/>
  <c r="I157" i="1"/>
  <c r="H157" i="1"/>
  <c r="G157" i="1"/>
  <c r="Q156" i="1"/>
  <c r="P156" i="1"/>
  <c r="O156" i="1"/>
  <c r="M156" i="1"/>
  <c r="L156" i="1"/>
  <c r="K156" i="1"/>
  <c r="J156" i="1"/>
  <c r="I156" i="1"/>
  <c r="H156" i="1"/>
  <c r="G156" i="1"/>
  <c r="Q155" i="1"/>
  <c r="P155" i="1"/>
  <c r="O155" i="1"/>
  <c r="Q154" i="1"/>
  <c r="P154" i="1"/>
  <c r="O154" i="1"/>
  <c r="M154" i="1"/>
  <c r="L154" i="1"/>
  <c r="K154" i="1"/>
  <c r="J154" i="1"/>
  <c r="I154" i="1"/>
  <c r="H154" i="1"/>
  <c r="G154" i="1"/>
  <c r="S152" i="1"/>
  <c r="Q152" i="1"/>
  <c r="P152" i="1"/>
  <c r="O152" i="1"/>
  <c r="Q149" i="1"/>
  <c r="P149" i="1"/>
  <c r="O149" i="1"/>
  <c r="M149" i="1"/>
  <c r="L149" i="1"/>
  <c r="K149" i="1"/>
  <c r="J149" i="1"/>
  <c r="I149" i="1"/>
  <c r="H149" i="1"/>
  <c r="G149" i="1"/>
  <c r="Q148" i="1"/>
  <c r="P148" i="1"/>
  <c r="O148" i="1"/>
  <c r="M148" i="1"/>
  <c r="L148" i="1"/>
  <c r="K148" i="1"/>
  <c r="J148" i="1"/>
  <c r="I148" i="1"/>
  <c r="H148" i="1"/>
  <c r="G148" i="1"/>
  <c r="S147" i="1"/>
  <c r="Q147" i="1"/>
  <c r="P147" i="1"/>
  <c r="O147" i="1"/>
  <c r="M147" i="1"/>
  <c r="L147" i="1"/>
  <c r="K147" i="1"/>
  <c r="J147" i="1"/>
  <c r="I147" i="1"/>
  <c r="H147" i="1"/>
  <c r="G147" i="1"/>
  <c r="Q146" i="1"/>
  <c r="P146" i="1"/>
  <c r="O146" i="1"/>
  <c r="M146" i="1"/>
  <c r="L146" i="1"/>
  <c r="K146" i="1"/>
  <c r="J146" i="1"/>
  <c r="I146" i="1"/>
  <c r="H146" i="1"/>
  <c r="G146" i="1"/>
  <c r="Q145" i="1"/>
  <c r="P145" i="1"/>
  <c r="O145" i="1"/>
  <c r="M145" i="1"/>
  <c r="L145" i="1"/>
  <c r="K145" i="1"/>
  <c r="J145" i="1"/>
  <c r="I145" i="1"/>
  <c r="H145" i="1"/>
  <c r="G145" i="1"/>
  <c r="Q144" i="1"/>
  <c r="P144" i="1"/>
  <c r="O144" i="1"/>
  <c r="M144" i="1"/>
  <c r="L144" i="1"/>
  <c r="K144" i="1"/>
  <c r="J144" i="1"/>
  <c r="I144" i="1"/>
  <c r="H144" i="1"/>
  <c r="G144" i="1"/>
  <c r="S143" i="1"/>
  <c r="Q143" i="1"/>
  <c r="P143" i="1"/>
  <c r="O143" i="1"/>
  <c r="M143" i="1"/>
  <c r="L143" i="1"/>
  <c r="K143" i="1"/>
  <c r="J143" i="1"/>
  <c r="I143" i="1"/>
  <c r="H143" i="1"/>
  <c r="G143" i="1"/>
  <c r="S142" i="1"/>
  <c r="Q142" i="1"/>
  <c r="P142" i="1"/>
  <c r="O142" i="1"/>
  <c r="M142" i="1"/>
  <c r="L142" i="1"/>
  <c r="K142" i="1"/>
  <c r="J142" i="1"/>
  <c r="I142" i="1"/>
  <c r="H142" i="1"/>
  <c r="G142" i="1"/>
  <c r="S141" i="1"/>
  <c r="Q141" i="1"/>
  <c r="P141" i="1"/>
  <c r="O141" i="1"/>
  <c r="M141" i="1"/>
  <c r="L141" i="1"/>
  <c r="K141" i="1"/>
  <c r="J141" i="1"/>
  <c r="I141" i="1"/>
  <c r="H141" i="1"/>
  <c r="G141" i="1"/>
  <c r="Q140" i="1"/>
  <c r="P140" i="1"/>
  <c r="O140" i="1"/>
  <c r="M140" i="1"/>
  <c r="L140" i="1"/>
  <c r="K140" i="1"/>
  <c r="J140" i="1"/>
  <c r="I140" i="1"/>
  <c r="H140" i="1"/>
  <c r="G140" i="1"/>
  <c r="S139" i="1"/>
  <c r="Q139" i="1"/>
  <c r="P139" i="1"/>
  <c r="O139" i="1"/>
  <c r="M139" i="1"/>
  <c r="L139" i="1"/>
  <c r="K139" i="1"/>
  <c r="J139" i="1"/>
  <c r="I139" i="1"/>
  <c r="H139" i="1"/>
  <c r="G139" i="1"/>
  <c r="Q138" i="1"/>
  <c r="P138" i="1"/>
  <c r="O138" i="1"/>
  <c r="M138" i="1"/>
  <c r="L138" i="1"/>
  <c r="K138" i="1"/>
  <c r="J138" i="1"/>
  <c r="I138" i="1"/>
  <c r="H138" i="1"/>
  <c r="G138" i="1"/>
  <c r="Q137" i="1"/>
  <c r="P137" i="1"/>
  <c r="O137" i="1"/>
  <c r="M137" i="1"/>
  <c r="L137" i="1"/>
  <c r="K137" i="1"/>
  <c r="J137" i="1"/>
  <c r="I137" i="1"/>
  <c r="H137" i="1"/>
  <c r="G137" i="1"/>
  <c r="Q136" i="1"/>
  <c r="P136" i="1"/>
  <c r="O136" i="1"/>
  <c r="M136" i="1"/>
  <c r="L136" i="1"/>
  <c r="K136" i="1"/>
  <c r="J136" i="1"/>
  <c r="I136" i="1"/>
  <c r="H136" i="1"/>
  <c r="G136" i="1"/>
  <c r="S135" i="1"/>
  <c r="Q135" i="1"/>
  <c r="P135" i="1"/>
  <c r="O135" i="1"/>
  <c r="M135" i="1"/>
  <c r="L135" i="1"/>
  <c r="K135" i="1"/>
  <c r="J135" i="1"/>
  <c r="I135" i="1"/>
  <c r="H135" i="1"/>
  <c r="G135" i="1"/>
  <c r="Q134" i="1"/>
  <c r="P134" i="1"/>
  <c r="O134" i="1"/>
  <c r="M134" i="1"/>
  <c r="L134" i="1"/>
  <c r="K134" i="1"/>
  <c r="J134" i="1"/>
  <c r="I134" i="1"/>
  <c r="H134" i="1"/>
  <c r="G134" i="1"/>
  <c r="Q133" i="1"/>
  <c r="P133" i="1"/>
  <c r="O133" i="1"/>
  <c r="M133" i="1"/>
  <c r="L133" i="1"/>
  <c r="K133" i="1"/>
  <c r="J133" i="1"/>
  <c r="I133" i="1"/>
  <c r="H133" i="1"/>
  <c r="G133" i="1"/>
  <c r="Q132" i="1"/>
  <c r="P132" i="1"/>
  <c r="O132" i="1"/>
  <c r="M132" i="1"/>
  <c r="L132" i="1"/>
  <c r="K132" i="1"/>
  <c r="J132" i="1"/>
  <c r="I132" i="1"/>
  <c r="H132" i="1"/>
  <c r="G132" i="1"/>
  <c r="Q131" i="1"/>
  <c r="P131" i="1"/>
  <c r="O131" i="1"/>
  <c r="M131" i="1"/>
  <c r="L131" i="1"/>
  <c r="K131" i="1"/>
  <c r="J131" i="1"/>
  <c r="I131" i="1"/>
  <c r="H131" i="1"/>
  <c r="G131" i="1"/>
  <c r="S130" i="1"/>
  <c r="Q130" i="1"/>
  <c r="P130" i="1"/>
  <c r="O130" i="1"/>
  <c r="M130" i="1"/>
  <c r="L130" i="1"/>
  <c r="K130" i="1"/>
  <c r="J130" i="1"/>
  <c r="I130" i="1"/>
  <c r="H130" i="1"/>
  <c r="G130" i="1"/>
  <c r="S129" i="1"/>
  <c r="Q129" i="1"/>
  <c r="P129" i="1"/>
  <c r="O129" i="1"/>
  <c r="M129" i="1"/>
  <c r="L129" i="1"/>
  <c r="K129" i="1"/>
  <c r="J129" i="1"/>
  <c r="I129" i="1"/>
  <c r="H129" i="1"/>
  <c r="G129" i="1"/>
  <c r="S128" i="1"/>
  <c r="Q128" i="1"/>
  <c r="P128" i="1"/>
  <c r="O128" i="1"/>
  <c r="M128" i="1"/>
  <c r="L128" i="1"/>
  <c r="K128" i="1"/>
  <c r="J128" i="1"/>
  <c r="I128" i="1"/>
  <c r="H128" i="1"/>
  <c r="G128" i="1"/>
  <c r="S127" i="1"/>
  <c r="Q127" i="1"/>
  <c r="P127" i="1"/>
  <c r="O127" i="1"/>
  <c r="M127" i="1"/>
  <c r="L127" i="1"/>
  <c r="K127" i="1"/>
  <c r="J127" i="1"/>
  <c r="I127" i="1"/>
  <c r="H127" i="1"/>
  <c r="G127" i="1"/>
  <c r="S126" i="1"/>
  <c r="Q126" i="1"/>
  <c r="P126" i="1"/>
  <c r="O126" i="1"/>
  <c r="M126" i="1"/>
  <c r="L126" i="1"/>
  <c r="K126" i="1"/>
  <c r="J126" i="1"/>
  <c r="I126" i="1"/>
  <c r="H126" i="1"/>
  <c r="G126" i="1"/>
  <c r="S125" i="1"/>
  <c r="Q125" i="1"/>
  <c r="P125" i="1"/>
  <c r="O125" i="1"/>
  <c r="M125" i="1"/>
  <c r="L125" i="1"/>
  <c r="K125" i="1"/>
  <c r="J125" i="1"/>
  <c r="I125" i="1"/>
  <c r="H125" i="1"/>
  <c r="G125" i="1"/>
  <c r="S124" i="1"/>
  <c r="Q124" i="1"/>
  <c r="P124" i="1"/>
  <c r="O124" i="1"/>
  <c r="M124" i="1"/>
  <c r="L124" i="1"/>
  <c r="K124" i="1"/>
  <c r="J124" i="1"/>
  <c r="I124" i="1"/>
  <c r="H124" i="1"/>
  <c r="G124" i="1"/>
  <c r="S123" i="1"/>
  <c r="Q123" i="1"/>
  <c r="P123" i="1"/>
  <c r="O123" i="1"/>
  <c r="M123" i="1"/>
  <c r="L123" i="1"/>
  <c r="K123" i="1"/>
  <c r="J123" i="1"/>
  <c r="I123" i="1"/>
  <c r="H123" i="1"/>
  <c r="G123" i="1"/>
  <c r="S122" i="1"/>
  <c r="Q122" i="1"/>
  <c r="P122" i="1"/>
  <c r="O122" i="1"/>
  <c r="M122" i="1"/>
  <c r="L122" i="1"/>
  <c r="K122" i="1"/>
  <c r="J122" i="1"/>
  <c r="I122" i="1"/>
  <c r="H122" i="1"/>
  <c r="G122" i="1"/>
  <c r="S121" i="1"/>
  <c r="Q121" i="1"/>
  <c r="P121" i="1"/>
  <c r="O121" i="1"/>
  <c r="M121" i="1"/>
  <c r="L121" i="1"/>
  <c r="K121" i="1"/>
  <c r="J121" i="1"/>
  <c r="I121" i="1"/>
  <c r="H121" i="1"/>
  <c r="G121" i="1"/>
  <c r="Q120" i="1"/>
  <c r="P120" i="1"/>
  <c r="O120" i="1"/>
  <c r="M120" i="1"/>
  <c r="L120" i="1"/>
  <c r="K120" i="1"/>
  <c r="J120" i="1"/>
  <c r="I120" i="1"/>
  <c r="H120" i="1"/>
  <c r="G120" i="1"/>
  <c r="Q119" i="1"/>
  <c r="P119" i="1"/>
  <c r="O119" i="1"/>
  <c r="M119" i="1"/>
  <c r="L119" i="1"/>
  <c r="K119" i="1"/>
  <c r="J119" i="1"/>
  <c r="I119" i="1"/>
  <c r="H119" i="1"/>
  <c r="G119" i="1"/>
  <c r="Q118" i="1"/>
  <c r="P118" i="1"/>
  <c r="O118" i="1"/>
  <c r="M118" i="1"/>
  <c r="L118" i="1"/>
  <c r="K118" i="1"/>
  <c r="J118" i="1"/>
  <c r="I118" i="1"/>
  <c r="H118" i="1"/>
  <c r="G118" i="1"/>
  <c r="Q117" i="1"/>
  <c r="P117" i="1"/>
  <c r="O117" i="1"/>
  <c r="M117" i="1"/>
  <c r="L117" i="1"/>
  <c r="K117" i="1"/>
  <c r="J117" i="1"/>
  <c r="I117" i="1"/>
  <c r="H117" i="1"/>
  <c r="G117" i="1"/>
  <c r="Q116" i="1"/>
  <c r="P116" i="1"/>
  <c r="O116" i="1"/>
  <c r="M116" i="1"/>
  <c r="L116" i="1"/>
  <c r="K116" i="1"/>
  <c r="J116" i="1"/>
  <c r="I116" i="1"/>
  <c r="H116" i="1"/>
  <c r="G116" i="1"/>
  <c r="Q115" i="1"/>
  <c r="P115" i="1"/>
  <c r="O115" i="1"/>
  <c r="M115" i="1"/>
  <c r="L115" i="1"/>
  <c r="K115" i="1"/>
  <c r="J115" i="1"/>
  <c r="I115" i="1"/>
  <c r="H115" i="1"/>
  <c r="G115" i="1"/>
  <c r="Q114" i="1"/>
  <c r="P114" i="1"/>
  <c r="O114" i="1"/>
  <c r="M114" i="1"/>
  <c r="L114" i="1"/>
  <c r="K114" i="1"/>
  <c r="J114" i="1"/>
  <c r="I114" i="1"/>
  <c r="H114" i="1"/>
  <c r="G114" i="1"/>
  <c r="Q113" i="1"/>
  <c r="P113" i="1"/>
  <c r="O113" i="1"/>
  <c r="M113" i="1"/>
  <c r="L113" i="1"/>
  <c r="K113" i="1"/>
  <c r="J113" i="1"/>
  <c r="I113" i="1"/>
  <c r="H113" i="1"/>
  <c r="G113" i="1"/>
  <c r="Q112" i="1"/>
  <c r="P112" i="1"/>
  <c r="O112" i="1"/>
  <c r="M112" i="1"/>
  <c r="L112" i="1"/>
  <c r="K112" i="1"/>
  <c r="J112" i="1"/>
  <c r="I112" i="1"/>
  <c r="H112" i="1"/>
  <c r="G112" i="1"/>
  <c r="Q111" i="1"/>
  <c r="P111" i="1"/>
  <c r="O111" i="1"/>
  <c r="M111" i="1"/>
  <c r="L111" i="1"/>
  <c r="K111" i="1"/>
  <c r="J111" i="1"/>
  <c r="I111" i="1"/>
  <c r="H111" i="1"/>
  <c r="G111" i="1"/>
  <c r="Q110" i="1"/>
  <c r="P110" i="1"/>
  <c r="O110" i="1"/>
  <c r="M110" i="1"/>
  <c r="L110" i="1"/>
  <c r="K110" i="1"/>
  <c r="J110" i="1"/>
  <c r="I110" i="1"/>
  <c r="H110" i="1"/>
  <c r="G110" i="1"/>
  <c r="Q109" i="1"/>
  <c r="P109" i="1"/>
  <c r="O109" i="1"/>
  <c r="M109" i="1"/>
  <c r="L109" i="1"/>
  <c r="K109" i="1"/>
  <c r="J109" i="1"/>
  <c r="I109" i="1"/>
  <c r="H109" i="1"/>
  <c r="G109" i="1"/>
  <c r="Q108" i="1"/>
  <c r="P108" i="1"/>
  <c r="O108" i="1"/>
  <c r="M108" i="1"/>
  <c r="L108" i="1"/>
  <c r="K108" i="1"/>
  <c r="J108" i="1"/>
  <c r="I108" i="1"/>
  <c r="H108" i="1"/>
  <c r="G108" i="1"/>
  <c r="Q107" i="1"/>
  <c r="P107" i="1"/>
  <c r="O107" i="1"/>
  <c r="M107" i="1"/>
  <c r="L107" i="1"/>
  <c r="K107" i="1"/>
  <c r="J107" i="1"/>
  <c r="I107" i="1"/>
  <c r="H107" i="1"/>
  <c r="G107" i="1"/>
  <c r="Q106" i="1"/>
  <c r="P106" i="1"/>
  <c r="O106" i="1"/>
  <c r="M106" i="1"/>
  <c r="L106" i="1"/>
  <c r="K106" i="1"/>
  <c r="J106" i="1"/>
  <c r="I106" i="1"/>
  <c r="H106" i="1"/>
  <c r="G106" i="1"/>
  <c r="Q102" i="1"/>
  <c r="P102" i="1"/>
  <c r="O102" i="1"/>
  <c r="M102" i="1"/>
  <c r="L102" i="1"/>
  <c r="K102" i="1"/>
  <c r="J102" i="1"/>
  <c r="I102" i="1"/>
  <c r="H102" i="1"/>
  <c r="G102" i="1"/>
  <c r="Q101" i="1"/>
  <c r="P101" i="1"/>
  <c r="O101" i="1"/>
  <c r="M101" i="1"/>
  <c r="L101" i="1"/>
  <c r="K101" i="1"/>
  <c r="J101" i="1"/>
  <c r="I101" i="1"/>
  <c r="H101" i="1"/>
  <c r="G101" i="1"/>
  <c r="Q100" i="1"/>
  <c r="P100" i="1"/>
  <c r="O100" i="1"/>
  <c r="M100" i="1"/>
  <c r="L100" i="1"/>
  <c r="K100" i="1"/>
  <c r="J100" i="1"/>
  <c r="I100" i="1"/>
  <c r="H100" i="1"/>
  <c r="G100" i="1"/>
  <c r="Q96" i="1"/>
  <c r="P96" i="1"/>
  <c r="O96" i="1"/>
  <c r="M96" i="1"/>
  <c r="L96" i="1"/>
  <c r="K96" i="1"/>
  <c r="J96" i="1"/>
  <c r="I96" i="1"/>
  <c r="H96" i="1"/>
  <c r="G96" i="1"/>
  <c r="Q95" i="1"/>
  <c r="P95" i="1"/>
  <c r="O95" i="1"/>
  <c r="M95" i="1"/>
  <c r="L95" i="1"/>
  <c r="K95" i="1"/>
  <c r="J95" i="1"/>
  <c r="I95" i="1"/>
  <c r="H95" i="1"/>
  <c r="G95" i="1"/>
  <c r="Q94" i="1"/>
  <c r="P94" i="1"/>
  <c r="O94" i="1"/>
  <c r="M94" i="1"/>
  <c r="L94" i="1"/>
  <c r="K94" i="1"/>
  <c r="J94" i="1"/>
  <c r="I94" i="1"/>
  <c r="H94" i="1"/>
  <c r="G94" i="1"/>
  <c r="Q93" i="1"/>
  <c r="P93" i="1"/>
  <c r="O93" i="1"/>
  <c r="M93" i="1"/>
  <c r="L93" i="1"/>
  <c r="K93" i="1"/>
  <c r="J93" i="1"/>
  <c r="I93" i="1"/>
  <c r="H93" i="1"/>
  <c r="G93" i="1"/>
  <c r="Q92" i="1"/>
  <c r="P92" i="1"/>
  <c r="O92" i="1"/>
  <c r="M92" i="1"/>
  <c r="L92" i="1"/>
  <c r="K92" i="1"/>
  <c r="J92" i="1"/>
  <c r="I92" i="1"/>
  <c r="H92" i="1"/>
  <c r="G92" i="1"/>
  <c r="Q91" i="1"/>
  <c r="P91" i="1"/>
  <c r="O91" i="1"/>
  <c r="M91" i="1"/>
  <c r="L91" i="1"/>
  <c r="K91" i="1"/>
  <c r="J91" i="1"/>
  <c r="I91" i="1"/>
  <c r="H91" i="1"/>
  <c r="G91" i="1"/>
  <c r="Q87" i="1"/>
  <c r="P87" i="1"/>
  <c r="O87" i="1"/>
  <c r="M87" i="1"/>
  <c r="L87" i="1"/>
  <c r="K87" i="1"/>
  <c r="J87" i="1"/>
  <c r="I87" i="1"/>
  <c r="H87" i="1"/>
  <c r="G87" i="1"/>
  <c r="Q86" i="1"/>
  <c r="P86" i="1"/>
  <c r="O86" i="1"/>
  <c r="M86" i="1"/>
  <c r="L86" i="1"/>
  <c r="K86" i="1"/>
  <c r="J86" i="1"/>
  <c r="I86" i="1"/>
  <c r="H86" i="1"/>
  <c r="G86" i="1"/>
  <c r="Q85" i="1"/>
  <c r="P85" i="1"/>
  <c r="O85" i="1"/>
  <c r="M85" i="1"/>
  <c r="L85" i="1"/>
  <c r="K85" i="1"/>
  <c r="J85" i="1"/>
  <c r="I85" i="1"/>
  <c r="H85" i="1"/>
  <c r="G85" i="1"/>
  <c r="S84" i="1"/>
  <c r="Q84" i="1"/>
  <c r="P84" i="1"/>
  <c r="O84" i="1"/>
  <c r="M84" i="1"/>
  <c r="L84" i="1"/>
  <c r="K84" i="1"/>
  <c r="J84" i="1"/>
  <c r="I84" i="1"/>
  <c r="H84" i="1"/>
  <c r="G84" i="1"/>
  <c r="S83" i="1"/>
  <c r="Q83" i="1"/>
  <c r="P83" i="1"/>
  <c r="O83" i="1"/>
  <c r="M83" i="1"/>
  <c r="L83" i="1"/>
  <c r="K83" i="1"/>
  <c r="J83" i="1"/>
  <c r="I83" i="1"/>
  <c r="H83" i="1"/>
  <c r="G83" i="1"/>
  <c r="S82" i="1"/>
  <c r="Q82" i="1"/>
  <c r="P82" i="1"/>
  <c r="O82" i="1"/>
  <c r="M82" i="1"/>
  <c r="L82" i="1"/>
  <c r="K82" i="1"/>
  <c r="J82" i="1"/>
  <c r="I82" i="1"/>
  <c r="H82" i="1"/>
  <c r="G82" i="1"/>
  <c r="S81" i="1"/>
  <c r="Q81" i="1"/>
  <c r="P81" i="1"/>
  <c r="O81" i="1"/>
  <c r="M81" i="1"/>
  <c r="L81" i="1"/>
  <c r="K81" i="1"/>
  <c r="J81" i="1"/>
  <c r="I81" i="1"/>
  <c r="H81" i="1"/>
  <c r="G81" i="1"/>
  <c r="S80" i="1"/>
  <c r="Q80" i="1"/>
  <c r="P80" i="1"/>
  <c r="O80" i="1"/>
  <c r="M80" i="1"/>
  <c r="L80" i="1"/>
  <c r="K80" i="1"/>
  <c r="J80" i="1"/>
  <c r="I80" i="1"/>
  <c r="H80" i="1"/>
  <c r="G80" i="1"/>
  <c r="S79" i="1"/>
  <c r="Q79" i="1"/>
  <c r="P79" i="1"/>
  <c r="O79" i="1"/>
  <c r="M79" i="1"/>
  <c r="L79" i="1"/>
  <c r="K79" i="1"/>
  <c r="J79" i="1"/>
  <c r="I79" i="1"/>
  <c r="H79" i="1"/>
  <c r="G79" i="1"/>
  <c r="Q78" i="1"/>
  <c r="P78" i="1"/>
  <c r="O78" i="1"/>
  <c r="M78" i="1"/>
  <c r="L78" i="1"/>
  <c r="K78" i="1"/>
  <c r="J78" i="1"/>
  <c r="I78" i="1"/>
  <c r="H78" i="1"/>
  <c r="G78" i="1"/>
  <c r="Q77" i="1"/>
  <c r="P77" i="1"/>
  <c r="O77" i="1"/>
  <c r="M77" i="1"/>
  <c r="L77" i="1"/>
  <c r="K77" i="1"/>
  <c r="J77" i="1"/>
  <c r="I77" i="1"/>
  <c r="H77" i="1"/>
  <c r="G77" i="1"/>
  <c r="Q76" i="1"/>
  <c r="P76" i="1"/>
  <c r="O76" i="1"/>
  <c r="M76" i="1"/>
  <c r="L76" i="1"/>
  <c r="K76" i="1"/>
  <c r="J76" i="1"/>
  <c r="I76" i="1"/>
  <c r="H76" i="1"/>
  <c r="G76" i="1"/>
  <c r="Q75" i="1"/>
  <c r="P75" i="1"/>
  <c r="O75" i="1"/>
  <c r="M75" i="1"/>
  <c r="L75" i="1"/>
  <c r="K75" i="1"/>
  <c r="J75" i="1"/>
  <c r="I75" i="1"/>
  <c r="H75" i="1"/>
  <c r="G75" i="1"/>
  <c r="Q74" i="1"/>
  <c r="P74" i="1"/>
  <c r="O74" i="1"/>
  <c r="M74" i="1"/>
  <c r="L74" i="1"/>
  <c r="K74" i="1"/>
  <c r="J74" i="1"/>
  <c r="I74" i="1"/>
  <c r="H74" i="1"/>
  <c r="G74" i="1"/>
  <c r="Q73" i="1"/>
  <c r="P73" i="1"/>
  <c r="O73" i="1"/>
  <c r="M73" i="1"/>
  <c r="L73" i="1"/>
  <c r="K73" i="1"/>
  <c r="J73" i="1"/>
  <c r="I73" i="1"/>
  <c r="H73" i="1"/>
  <c r="G73" i="1"/>
  <c r="S72" i="1"/>
  <c r="Q72" i="1"/>
  <c r="P72" i="1"/>
  <c r="O72" i="1"/>
  <c r="M72" i="1"/>
  <c r="L72" i="1"/>
  <c r="K72" i="1"/>
  <c r="J72" i="1"/>
  <c r="I72" i="1"/>
  <c r="H72" i="1"/>
  <c r="G72" i="1"/>
  <c r="S71" i="1"/>
  <c r="Q71" i="1"/>
  <c r="P71" i="1"/>
  <c r="O71" i="1"/>
  <c r="M71" i="1"/>
  <c r="L71" i="1"/>
  <c r="K71" i="1"/>
  <c r="J71" i="1"/>
  <c r="I71" i="1"/>
  <c r="H71" i="1"/>
  <c r="G71" i="1"/>
  <c r="S70" i="1"/>
  <c r="Q70" i="1"/>
  <c r="P70" i="1"/>
  <c r="O70" i="1"/>
  <c r="M70" i="1"/>
  <c r="L70" i="1"/>
  <c r="K70" i="1"/>
  <c r="J70" i="1"/>
  <c r="I70" i="1"/>
  <c r="H70" i="1"/>
  <c r="G70" i="1"/>
  <c r="S69" i="1"/>
  <c r="Q69" i="1"/>
  <c r="P69" i="1"/>
  <c r="O69" i="1"/>
  <c r="M69" i="1"/>
  <c r="L69" i="1"/>
  <c r="K69" i="1"/>
  <c r="J69" i="1"/>
  <c r="I69" i="1"/>
  <c r="H69" i="1"/>
  <c r="G69" i="1"/>
  <c r="S68" i="1"/>
  <c r="Q68" i="1"/>
  <c r="P68" i="1"/>
  <c r="O68" i="1"/>
  <c r="M68" i="1"/>
  <c r="L68" i="1"/>
  <c r="K68" i="1"/>
  <c r="J68" i="1"/>
  <c r="I68" i="1"/>
  <c r="H68" i="1"/>
  <c r="G68" i="1"/>
  <c r="S67" i="1"/>
  <c r="Q67" i="1"/>
  <c r="P67" i="1"/>
  <c r="O67" i="1"/>
  <c r="M67" i="1"/>
  <c r="L67" i="1"/>
  <c r="K67" i="1"/>
  <c r="J67" i="1"/>
  <c r="I67" i="1"/>
  <c r="H67" i="1"/>
  <c r="G67" i="1"/>
  <c r="S66" i="1"/>
  <c r="Q66" i="1"/>
  <c r="P66" i="1"/>
  <c r="O66" i="1"/>
  <c r="M66" i="1"/>
  <c r="L66" i="1"/>
  <c r="K66" i="1"/>
  <c r="J66" i="1"/>
  <c r="I66" i="1"/>
  <c r="H66" i="1"/>
  <c r="G66" i="1"/>
  <c r="S65" i="1"/>
  <c r="Q65" i="1"/>
  <c r="P65" i="1"/>
  <c r="O65" i="1"/>
  <c r="M65" i="1"/>
  <c r="L65" i="1"/>
  <c r="K65" i="1"/>
  <c r="J65" i="1"/>
  <c r="I65" i="1"/>
  <c r="H65" i="1"/>
  <c r="G65" i="1"/>
  <c r="S64" i="1"/>
  <c r="Q64" i="1"/>
  <c r="P64" i="1"/>
  <c r="O64" i="1"/>
  <c r="M64" i="1"/>
  <c r="L64" i="1"/>
  <c r="K64" i="1"/>
  <c r="J64" i="1"/>
  <c r="I64" i="1"/>
  <c r="H64" i="1"/>
  <c r="G64" i="1"/>
  <c r="S63" i="1"/>
  <c r="Q63" i="1"/>
  <c r="P63" i="1"/>
  <c r="O63" i="1"/>
  <c r="M63" i="1"/>
  <c r="L63" i="1"/>
  <c r="K63" i="1"/>
  <c r="J63" i="1"/>
  <c r="I63" i="1"/>
  <c r="H63" i="1"/>
  <c r="G63" i="1"/>
  <c r="S62" i="1"/>
  <c r="Q62" i="1"/>
  <c r="P62" i="1"/>
  <c r="O62" i="1"/>
  <c r="M62" i="1"/>
  <c r="L62" i="1"/>
  <c r="K62" i="1"/>
  <c r="J62" i="1"/>
  <c r="I62" i="1"/>
  <c r="H62" i="1"/>
  <c r="G62" i="1"/>
  <c r="S61" i="1"/>
  <c r="Q61" i="1"/>
  <c r="P61" i="1"/>
  <c r="O61" i="1"/>
  <c r="M61" i="1"/>
  <c r="L61" i="1"/>
  <c r="K61" i="1"/>
  <c r="J61" i="1"/>
  <c r="I61" i="1"/>
  <c r="H61" i="1"/>
  <c r="G61" i="1"/>
  <c r="Q60" i="1"/>
  <c r="P60" i="1"/>
  <c r="O60" i="1"/>
  <c r="M60" i="1"/>
  <c r="L60" i="1"/>
  <c r="K60" i="1"/>
  <c r="J60" i="1"/>
  <c r="I60" i="1"/>
  <c r="H60" i="1"/>
  <c r="G60" i="1"/>
  <c r="Q59" i="1"/>
  <c r="P59" i="1"/>
  <c r="O59" i="1"/>
  <c r="M59" i="1"/>
  <c r="L59" i="1"/>
  <c r="K59" i="1"/>
  <c r="J59" i="1"/>
  <c r="I59" i="1"/>
  <c r="H59" i="1"/>
  <c r="G59" i="1"/>
  <c r="Q58" i="1"/>
  <c r="P58" i="1"/>
  <c r="O58" i="1"/>
  <c r="M58" i="1"/>
  <c r="L58" i="1"/>
  <c r="K58" i="1"/>
  <c r="J58" i="1"/>
  <c r="I58" i="1"/>
  <c r="H58" i="1"/>
  <c r="G58" i="1"/>
  <c r="Q54" i="1"/>
  <c r="P54" i="1"/>
  <c r="O54" i="1"/>
  <c r="M54" i="1"/>
  <c r="L54" i="1"/>
  <c r="K54" i="1"/>
  <c r="J54" i="1"/>
  <c r="I54" i="1"/>
  <c r="H54" i="1"/>
  <c r="G54" i="1"/>
  <c r="Q53" i="1"/>
  <c r="P53" i="1"/>
  <c r="O53" i="1"/>
  <c r="M53" i="1"/>
  <c r="L53" i="1"/>
  <c r="K53" i="1"/>
  <c r="J53" i="1"/>
  <c r="I53" i="1"/>
  <c r="H53" i="1"/>
  <c r="G53" i="1"/>
  <c r="Q52" i="1"/>
  <c r="P52" i="1"/>
  <c r="O52" i="1"/>
  <c r="M52" i="1"/>
  <c r="L52" i="1"/>
  <c r="K52" i="1"/>
  <c r="J52" i="1"/>
  <c r="I52" i="1"/>
  <c r="H52" i="1"/>
  <c r="G52" i="1"/>
  <c r="Q48" i="1"/>
  <c r="P48" i="1"/>
  <c r="O48" i="1"/>
  <c r="M48" i="1"/>
  <c r="L48" i="1"/>
  <c r="K48" i="1"/>
  <c r="J48" i="1"/>
  <c r="I48" i="1"/>
  <c r="H48" i="1"/>
  <c r="G48" i="1"/>
  <c r="Q47" i="1"/>
  <c r="P47" i="1"/>
  <c r="O47" i="1"/>
  <c r="M47" i="1"/>
  <c r="L47" i="1"/>
  <c r="K47" i="1"/>
  <c r="J47" i="1"/>
  <c r="I47" i="1"/>
  <c r="H47" i="1"/>
  <c r="G47" i="1"/>
  <c r="Q46" i="1"/>
  <c r="P46" i="1"/>
  <c r="O46" i="1"/>
  <c r="M46" i="1"/>
  <c r="L46" i="1"/>
  <c r="K46" i="1"/>
  <c r="J46" i="1"/>
  <c r="I46" i="1"/>
  <c r="H46" i="1"/>
  <c r="G46" i="1"/>
  <c r="Q45" i="1"/>
  <c r="P45" i="1"/>
  <c r="O45" i="1"/>
  <c r="M45" i="1"/>
  <c r="L45" i="1"/>
  <c r="K45" i="1"/>
  <c r="J45" i="1"/>
  <c r="I45" i="1"/>
  <c r="H45" i="1"/>
  <c r="G45" i="1"/>
  <c r="S44" i="1"/>
  <c r="Q44" i="1"/>
  <c r="P44" i="1"/>
  <c r="O44" i="1"/>
  <c r="M44" i="1"/>
  <c r="L44" i="1"/>
  <c r="K44" i="1"/>
  <c r="J44" i="1"/>
  <c r="I44" i="1"/>
  <c r="H44" i="1"/>
  <c r="G44" i="1"/>
  <c r="S43" i="1"/>
  <c r="Q43" i="1"/>
  <c r="P43" i="1"/>
  <c r="O43" i="1"/>
  <c r="M43" i="1"/>
  <c r="L43" i="1"/>
  <c r="K43" i="1"/>
  <c r="J43" i="1"/>
  <c r="I43" i="1"/>
  <c r="H43" i="1"/>
  <c r="G43" i="1"/>
  <c r="S42" i="1"/>
  <c r="Q42" i="1"/>
  <c r="P42" i="1"/>
  <c r="O42" i="1"/>
  <c r="M42" i="1"/>
  <c r="L42" i="1"/>
  <c r="K42" i="1"/>
  <c r="J42" i="1"/>
  <c r="I42" i="1"/>
  <c r="H42" i="1"/>
  <c r="G42" i="1"/>
  <c r="S41" i="1"/>
  <c r="Q41" i="1"/>
  <c r="P41" i="1"/>
  <c r="O41" i="1"/>
  <c r="M41" i="1"/>
  <c r="L41" i="1"/>
  <c r="K41" i="1"/>
  <c r="J41" i="1"/>
  <c r="I41" i="1"/>
  <c r="H41" i="1"/>
  <c r="G41" i="1"/>
  <c r="S40" i="1"/>
  <c r="Q40" i="1"/>
  <c r="P40" i="1"/>
  <c r="O40" i="1"/>
  <c r="M40" i="1"/>
  <c r="L40" i="1"/>
  <c r="K40" i="1"/>
  <c r="J40" i="1"/>
  <c r="I40" i="1"/>
  <c r="H40" i="1"/>
  <c r="G40" i="1"/>
  <c r="S39" i="1"/>
  <c r="Q39" i="1"/>
  <c r="P39" i="1"/>
  <c r="O39" i="1"/>
  <c r="M39" i="1"/>
  <c r="L39" i="1"/>
  <c r="K39" i="1"/>
  <c r="J39" i="1"/>
  <c r="I39" i="1"/>
  <c r="H39" i="1"/>
  <c r="G39" i="1"/>
  <c r="S38" i="1"/>
  <c r="Q38" i="1"/>
  <c r="P38" i="1"/>
  <c r="O38" i="1"/>
  <c r="M38" i="1"/>
  <c r="L38" i="1"/>
  <c r="K38" i="1"/>
  <c r="J38" i="1"/>
  <c r="I38" i="1"/>
  <c r="H38" i="1"/>
  <c r="G38" i="1"/>
  <c r="S37" i="1"/>
  <c r="Q37" i="1"/>
  <c r="P37" i="1"/>
  <c r="O37" i="1"/>
  <c r="M37" i="1"/>
  <c r="L37" i="1"/>
  <c r="K37" i="1"/>
  <c r="J37" i="1"/>
  <c r="I37" i="1"/>
  <c r="H37" i="1"/>
  <c r="G37" i="1"/>
  <c r="S36" i="1"/>
  <c r="Q36" i="1"/>
  <c r="P36" i="1"/>
  <c r="O36" i="1"/>
  <c r="M36" i="1"/>
  <c r="L36" i="1"/>
  <c r="K36" i="1"/>
  <c r="J36" i="1"/>
  <c r="I36" i="1"/>
  <c r="H36" i="1"/>
  <c r="G36" i="1"/>
  <c r="S35" i="1"/>
  <c r="Q35" i="1"/>
  <c r="P35" i="1"/>
  <c r="O35" i="1"/>
  <c r="M35" i="1"/>
  <c r="L35" i="1"/>
  <c r="K35" i="1"/>
  <c r="J35" i="1"/>
  <c r="I35" i="1"/>
  <c r="H35" i="1"/>
  <c r="G35" i="1"/>
  <c r="S34" i="1"/>
  <c r="Q34" i="1"/>
  <c r="P34" i="1"/>
  <c r="O34" i="1"/>
  <c r="M34" i="1"/>
  <c r="L34" i="1"/>
  <c r="K34" i="1"/>
  <c r="J34" i="1"/>
  <c r="I34" i="1"/>
  <c r="H34" i="1"/>
  <c r="G34" i="1"/>
  <c r="S33" i="1"/>
  <c r="Q33" i="1"/>
  <c r="P33" i="1"/>
  <c r="O33" i="1"/>
  <c r="M33" i="1"/>
  <c r="L33" i="1"/>
  <c r="K33" i="1"/>
  <c r="J33" i="1"/>
  <c r="I33" i="1"/>
  <c r="H33" i="1"/>
  <c r="G33" i="1"/>
  <c r="S32" i="1"/>
  <c r="Q32" i="1"/>
  <c r="P32" i="1"/>
  <c r="O32" i="1"/>
  <c r="M32" i="1"/>
  <c r="L32" i="1"/>
  <c r="K32" i="1"/>
  <c r="J32" i="1"/>
  <c r="I32" i="1"/>
  <c r="H32" i="1"/>
  <c r="G32" i="1"/>
  <c r="S31" i="1"/>
  <c r="Q31" i="1"/>
  <c r="P31" i="1"/>
  <c r="O31" i="1"/>
  <c r="M31" i="1"/>
  <c r="L31" i="1"/>
  <c r="K31" i="1"/>
  <c r="J31" i="1"/>
  <c r="I31" i="1"/>
  <c r="H31" i="1"/>
  <c r="G31" i="1"/>
  <c r="S30" i="1"/>
  <c r="Q30" i="1"/>
  <c r="P30" i="1"/>
  <c r="O30" i="1"/>
  <c r="M30" i="1"/>
  <c r="L30" i="1"/>
  <c r="K30" i="1"/>
  <c r="J30" i="1"/>
  <c r="I30" i="1"/>
  <c r="H30" i="1"/>
  <c r="G30" i="1"/>
  <c r="S29" i="1"/>
  <c r="Q29" i="1"/>
  <c r="P29" i="1"/>
  <c r="O29" i="1"/>
  <c r="M29" i="1"/>
  <c r="L29" i="1"/>
  <c r="K29" i="1"/>
  <c r="J29" i="1"/>
  <c r="I29" i="1"/>
  <c r="H29" i="1"/>
  <c r="G29" i="1"/>
  <c r="S28" i="1"/>
  <c r="Q28" i="1"/>
  <c r="P28" i="1"/>
  <c r="O28" i="1"/>
  <c r="M28" i="1"/>
  <c r="L28" i="1"/>
  <c r="K28" i="1"/>
  <c r="J28" i="1"/>
  <c r="I28" i="1"/>
  <c r="H28" i="1"/>
  <c r="G28" i="1"/>
  <c r="S27" i="1"/>
  <c r="Q27" i="1"/>
  <c r="P27" i="1"/>
  <c r="O27" i="1"/>
  <c r="M27" i="1"/>
  <c r="L27" i="1"/>
  <c r="K27" i="1"/>
  <c r="J27" i="1"/>
  <c r="I27" i="1"/>
  <c r="H27" i="1"/>
  <c r="G27" i="1"/>
  <c r="S26" i="1"/>
  <c r="Q26" i="1"/>
  <c r="P26" i="1"/>
  <c r="O26" i="1"/>
  <c r="M26" i="1"/>
  <c r="L26" i="1"/>
  <c r="K26" i="1"/>
  <c r="J26" i="1"/>
  <c r="I26" i="1"/>
  <c r="H26" i="1"/>
  <c r="G26" i="1"/>
  <c r="S25" i="1"/>
  <c r="Q25" i="1"/>
  <c r="P25" i="1"/>
  <c r="O25" i="1"/>
  <c r="M25" i="1"/>
  <c r="L25" i="1"/>
  <c r="K25" i="1"/>
  <c r="J25" i="1"/>
  <c r="I25" i="1"/>
  <c r="H25" i="1"/>
  <c r="G25" i="1"/>
  <c r="S24" i="1"/>
  <c r="Q24" i="1"/>
  <c r="P24" i="1"/>
  <c r="O24" i="1"/>
  <c r="M24" i="1"/>
  <c r="L24" i="1"/>
  <c r="K24" i="1"/>
  <c r="J24" i="1"/>
  <c r="I24" i="1"/>
  <c r="H24" i="1"/>
  <c r="G24" i="1"/>
  <c r="S23" i="1"/>
  <c r="Q23" i="1"/>
  <c r="P23" i="1"/>
  <c r="O23" i="1"/>
  <c r="M23" i="1"/>
  <c r="L23" i="1"/>
  <c r="K23" i="1"/>
  <c r="J23" i="1"/>
  <c r="I23" i="1"/>
  <c r="H23" i="1"/>
  <c r="G23" i="1"/>
  <c r="S22" i="1"/>
  <c r="Q22" i="1"/>
  <c r="P22" i="1"/>
  <c r="O22" i="1"/>
  <c r="M22" i="1"/>
  <c r="L22" i="1"/>
  <c r="K22" i="1"/>
  <c r="J22" i="1"/>
  <c r="I22" i="1"/>
  <c r="H22" i="1"/>
  <c r="G22" i="1"/>
  <c r="S21" i="1"/>
  <c r="Q21" i="1"/>
  <c r="P21" i="1"/>
  <c r="O21" i="1"/>
  <c r="M21" i="1"/>
  <c r="L21" i="1"/>
  <c r="K21" i="1"/>
  <c r="J21" i="1"/>
  <c r="I21" i="1"/>
  <c r="H21" i="1"/>
  <c r="G21" i="1"/>
  <c r="S20" i="1"/>
  <c r="Q20" i="1"/>
  <c r="P20" i="1"/>
  <c r="O20" i="1"/>
  <c r="M20" i="1"/>
  <c r="L20" i="1"/>
  <c r="K20" i="1"/>
  <c r="J20" i="1"/>
  <c r="I20" i="1"/>
  <c r="H20" i="1"/>
  <c r="G20" i="1"/>
  <c r="S19" i="1"/>
  <c r="Q19" i="1"/>
  <c r="P19" i="1"/>
  <c r="O19" i="1"/>
  <c r="M19" i="1"/>
  <c r="L19" i="1"/>
  <c r="K19" i="1"/>
  <c r="J19" i="1"/>
  <c r="I19" i="1"/>
  <c r="H19" i="1"/>
  <c r="G19" i="1"/>
  <c r="S18" i="1"/>
  <c r="Q18" i="1"/>
  <c r="P18" i="1"/>
  <c r="O18" i="1"/>
  <c r="M18" i="1"/>
  <c r="L18" i="1"/>
  <c r="K18" i="1"/>
  <c r="J18" i="1"/>
  <c r="I18" i="1"/>
  <c r="H18" i="1"/>
  <c r="G18" i="1"/>
  <c r="S17" i="1"/>
  <c r="Q17" i="1"/>
  <c r="P17" i="1"/>
  <c r="O17" i="1"/>
  <c r="M17" i="1"/>
  <c r="L17" i="1"/>
  <c r="K17" i="1"/>
  <c r="J17" i="1"/>
  <c r="I17" i="1"/>
  <c r="H17" i="1"/>
  <c r="G17" i="1"/>
  <c r="S16" i="1"/>
  <c r="Q16" i="1"/>
  <c r="P16" i="1"/>
  <c r="O16" i="1"/>
  <c r="M16" i="1"/>
  <c r="L16" i="1"/>
  <c r="K16" i="1"/>
  <c r="J16" i="1"/>
  <c r="I16" i="1"/>
  <c r="H16" i="1"/>
  <c r="G16" i="1"/>
  <c r="Q15" i="1"/>
  <c r="P15" i="1"/>
  <c r="O15" i="1"/>
  <c r="M15" i="1"/>
  <c r="L15" i="1"/>
  <c r="K15" i="1"/>
  <c r="J15" i="1"/>
  <c r="I15" i="1"/>
  <c r="H15" i="1"/>
  <c r="G15" i="1"/>
  <c r="Q14" i="1"/>
  <c r="P14" i="1"/>
  <c r="O14" i="1"/>
  <c r="M14" i="1"/>
  <c r="L14" i="1"/>
  <c r="K14" i="1"/>
  <c r="J14" i="1"/>
  <c r="I14" i="1"/>
  <c r="H14" i="1"/>
  <c r="G14" i="1"/>
  <c r="Q13" i="1"/>
  <c r="P13" i="1"/>
  <c r="O13" i="1"/>
  <c r="M13" i="1"/>
  <c r="L13" i="1"/>
  <c r="K13" i="1"/>
  <c r="J13" i="1"/>
  <c r="I13" i="1"/>
  <c r="H13" i="1"/>
  <c r="G13" i="1"/>
  <c r="Q12" i="1"/>
  <c r="P12" i="1"/>
  <c r="O12" i="1"/>
  <c r="M12" i="1"/>
  <c r="L12" i="1"/>
  <c r="K12" i="1"/>
  <c r="J12" i="1"/>
  <c r="I12" i="1"/>
  <c r="H12" i="1"/>
  <c r="G12" i="1"/>
  <c r="Q11" i="1"/>
  <c r="P11" i="1"/>
  <c r="O11" i="1"/>
  <c r="M11" i="1"/>
  <c r="L11" i="1"/>
  <c r="K11" i="1"/>
  <c r="J11" i="1"/>
  <c r="I11" i="1"/>
  <c r="H11" i="1"/>
  <c r="G11" i="1"/>
  <c r="Q10" i="1"/>
  <c r="P10" i="1"/>
  <c r="O10" i="1"/>
  <c r="M10" i="1"/>
  <c r="L10" i="1"/>
  <c r="K10" i="1"/>
  <c r="J10" i="1"/>
  <c r="I10" i="1"/>
  <c r="H10" i="1"/>
  <c r="G10" i="1"/>
  <c r="S9" i="1"/>
  <c r="Q9" i="1"/>
  <c r="P9" i="1"/>
  <c r="O9" i="1"/>
  <c r="M9" i="1"/>
  <c r="L9" i="1"/>
  <c r="K9" i="1"/>
  <c r="J9" i="1"/>
  <c r="I9" i="1"/>
  <c r="H9" i="1"/>
  <c r="G9" i="1"/>
  <c r="S8" i="1"/>
  <c r="Q8" i="1"/>
  <c r="P8" i="1"/>
  <c r="O8" i="1"/>
  <c r="M8" i="1"/>
  <c r="L8" i="1"/>
  <c r="K8" i="1"/>
  <c r="J8" i="1"/>
  <c r="I8" i="1"/>
  <c r="H8" i="1"/>
  <c r="G8" i="1"/>
  <c r="S7" i="1"/>
  <c r="Q7" i="1"/>
  <c r="P7" i="1"/>
  <c r="O7" i="1"/>
  <c r="M7" i="1"/>
  <c r="L7" i="1"/>
  <c r="K7" i="1"/>
  <c r="J7" i="1"/>
  <c r="I7" i="1"/>
  <c r="H7" i="1"/>
  <c r="G7" i="1"/>
  <c r="S6" i="1"/>
  <c r="Q6" i="1"/>
  <c r="P6" i="1"/>
  <c r="O6" i="1"/>
  <c r="M6" i="1"/>
  <c r="L6" i="1"/>
  <c r="K6" i="1"/>
  <c r="J6" i="1"/>
  <c r="I6" i="1"/>
  <c r="H6" i="1"/>
  <c r="G6" i="1"/>
  <c r="S5" i="1"/>
  <c r="Q5" i="1"/>
  <c r="P5" i="1"/>
  <c r="O5" i="1"/>
  <c r="M5" i="1"/>
  <c r="L5" i="1"/>
  <c r="K5" i="1"/>
  <c r="J5" i="1"/>
  <c r="I5" i="1"/>
  <c r="H5" i="1"/>
  <c r="G5" i="1"/>
  <c r="S4" i="1"/>
  <c r="Q4" i="1"/>
  <c r="P4" i="1"/>
  <c r="O4" i="1"/>
  <c r="M4" i="1"/>
  <c r="L4" i="1"/>
  <c r="K4" i="1"/>
  <c r="J4" i="1"/>
  <c r="I4" i="1"/>
  <c r="H4" i="1"/>
  <c r="G4" i="1"/>
  <c r="Q218" i="1" l="1"/>
  <c r="P448" i="1"/>
  <c r="O448" i="1"/>
  <c r="Q448" i="1"/>
  <c r="O324" i="1"/>
  <c r="Q324" i="1"/>
  <c r="P324" i="1"/>
  <c r="Q343" i="1"/>
  <c r="O397" i="1"/>
  <c r="O435" i="1"/>
  <c r="P397" i="1"/>
  <c r="O343" i="1"/>
  <c r="P343" i="1"/>
  <c r="Q397" i="1"/>
  <c r="N2" i="1"/>
  <c r="O2" i="1" l="1"/>
  <c r="Q2" i="1"/>
  <c r="P2" i="1"/>
</calcChain>
</file>

<file path=xl/sharedStrings.xml><?xml version="1.0" encoding="utf-8"?>
<sst xmlns="http://schemas.openxmlformats.org/spreadsheetml/2006/main" count="3060" uniqueCount="1224">
  <si>
    <t>Артикул</t>
  </si>
  <si>
    <t>хит</t>
  </si>
  <si>
    <t>нет</t>
  </si>
  <si>
    <t>новинка</t>
  </si>
  <si>
    <t>РРЦ</t>
  </si>
  <si>
    <t>Заказ</t>
  </si>
  <si>
    <t>Сумма</t>
  </si>
  <si>
    <t>Вес</t>
  </si>
  <si>
    <t>Объ</t>
  </si>
  <si>
    <t>EAN13</t>
  </si>
  <si>
    <t>Упаковка</t>
  </si>
  <si>
    <t>Нац≈67%</t>
  </si>
  <si>
    <t>5-10 т.р.</t>
  </si>
  <si>
    <t>10-20 т.р.</t>
  </si>
  <si>
    <t>20-30 т.р.</t>
  </si>
  <si>
    <t>30-50 т.р.</t>
  </si>
  <si>
    <t>50-70 т.р.</t>
  </si>
  <si>
    <t>70-100 т.р.</t>
  </si>
  <si>
    <t>от 100 т.р.</t>
  </si>
  <si>
    <t>Грунты</t>
  </si>
  <si>
    <t>https://decotop.ru/product-category/grunt/</t>
  </si>
  <si>
    <t>DT101201</t>
  </si>
  <si>
    <t>DECOTOP Meta - Природный чистый светлый песок, 0.5-1 мм, 1.5 кг/1 л</t>
  </si>
  <si>
    <t>Пакет</t>
  </si>
  <si>
    <t>DT101204</t>
  </si>
  <si>
    <t>DECOTOP Meta - Природный чистый светлый песок, 0.5-1 мм, 6 кг/4 л</t>
  </si>
  <si>
    <t>DT101209</t>
  </si>
  <si>
    <t>DECOTOP Meta - Природный чистый светлый песок, 0.5-1 мм, 15 кг/9 л</t>
  </si>
  <si>
    <t>Коробка</t>
  </si>
  <si>
    <t>DT101301</t>
  </si>
  <si>
    <t>DECOTOP Meta - Природный чистый светлый гравий, 1-2 мм, 1.5 кг/1 л</t>
  </si>
  <si>
    <t>DT101304</t>
  </si>
  <si>
    <t>DECOTOP Meta - Природный чистый светлый гравий, 1-2 мм, 6 кг/4 л</t>
  </si>
  <si>
    <t>DT101309</t>
  </si>
  <si>
    <t>DECOTOP Meta - Природный чистый светлый гравий, 1-2 мм, 15 кг/9 л</t>
  </si>
  <si>
    <t>DT101701</t>
  </si>
  <si>
    <t>DECOTOP Meta - Природный чистый светлый гравий, 10-20 мм, 1.5 кг/1 л</t>
  </si>
  <si>
    <t>DT101704</t>
  </si>
  <si>
    <t>DECOTOP Meta - Природный чистый светлый гравий, 10-20 мм, 6 кг/4 л</t>
  </si>
  <si>
    <t>DT101709</t>
  </si>
  <si>
    <t>DECOTOP Meta - Природный чистый светлый гравий, 10-20 мм, 15 кг/9 л</t>
  </si>
  <si>
    <t>DT102101</t>
  </si>
  <si>
    <t>DECOTOP Atoyac - Природный чистый жёлтый песок, 0.1-0.5 мм, 1.5 кг/1 л</t>
  </si>
  <si>
    <t>DT102104</t>
  </si>
  <si>
    <t>DECOTOP Atoyac - Природный чистый жёлтый песок, 0.1-0.5 мм, 6 кг/4 л</t>
  </si>
  <si>
    <t>DT102109</t>
  </si>
  <si>
    <t>DECOTOP Atoyac - Природный чистый жёлтый песок, 0.1-0.5 мм, 15 кг/9 л</t>
  </si>
  <si>
    <t>DT102201</t>
  </si>
  <si>
    <t>DECOTOP Atoyac - Природный чистый жёлтый песок, 0.5-1 мм, 1.5 кг/1 л</t>
  </si>
  <si>
    <t>DT102204</t>
  </si>
  <si>
    <t>DECOTOP Atoyac - Природный чистый жёлтый песок, 0.5-1 мм, 6 кг/4 л</t>
  </si>
  <si>
    <t>DT102209</t>
  </si>
  <si>
    <t>DECOTOP Atoyac - Природный чистый жёлтый песок, 0.5-1 мм, 15 кг/9 л</t>
  </si>
  <si>
    <t>DT102301</t>
  </si>
  <si>
    <t>DECOTOP Atoyac - Природный чистый жёлтый гравий, 1-2 мм, 1.5 кг/1 л</t>
  </si>
  <si>
    <t>DT102304</t>
  </si>
  <si>
    <t>DECOTOP Atoyac - Природный чистый жёлтый гравий, 1-2 мм, 6 кг/4 л</t>
  </si>
  <si>
    <t>DT102309</t>
  </si>
  <si>
    <t>DECOTOP Atoyac - Природный чистый жёлтый гравий, 1-2 мм, 15 кг/9 л</t>
  </si>
  <si>
    <t>DT102401</t>
  </si>
  <si>
    <t>DECOTOP Roanoke - Природный чистый разноцветный гравий, 2-5 мм, 1.5 кг/1 л</t>
  </si>
  <si>
    <t>DT102404</t>
  </si>
  <si>
    <t>DECOTOP Roanoke - Природный чистый разноцветный гравий, 2-5 мм, 6 кг/4 л</t>
  </si>
  <si>
    <t>DT102409</t>
  </si>
  <si>
    <t>DECOTOP Roanoke - Природный чистый разноцветный гравий, 2-5 мм, 15 кг/9 л</t>
  </si>
  <si>
    <t>DT103201</t>
  </si>
  <si>
    <t>DECOTOP Vuoksa - Природный чистый коричневый песок, 0.5-1 мм, 1.5 кг/1 л</t>
  </si>
  <si>
    <t>DT103204</t>
  </si>
  <si>
    <t>DECOTOP Vuoksa - Природный чистый коричневый песок, 0.5-1 мм, 6 кг/4 л</t>
  </si>
  <si>
    <t>DT103209</t>
  </si>
  <si>
    <t>DECOTOP Vuoksa - Природный чистый коричневый песок, 0.5-1 мм, 15 кг/9 л</t>
  </si>
  <si>
    <t>DT103301</t>
  </si>
  <si>
    <t>DECOTOP Vuoksa - Природный чистый коричневый гравий, 1-2 мм, 1.5 кг/1 л</t>
  </si>
  <si>
    <t>DT103304</t>
  </si>
  <si>
    <t>DECOTOP Vuoksa - Природный чистый коричневый гравий, 1-2 мм, 6 кг/4 л</t>
  </si>
  <si>
    <t>DT103309</t>
  </si>
  <si>
    <t>DECOTOP Vuoksa - Природный чистый коричневый гравий, 1-2 мм, 15 кг/9 л</t>
  </si>
  <si>
    <t>DT103401</t>
  </si>
  <si>
    <t>DECOTOP Vuoksa - Природный чистый коричневый гравий, 2-5 мм, 1.5 кг/1 л</t>
  </si>
  <si>
    <t>DT103404</t>
  </si>
  <si>
    <t>DECOTOP Vuoksa - Природный чистый коричневый гравий, 2-5 мм, 6 кг/4 л</t>
  </si>
  <si>
    <t>DT103409</t>
  </si>
  <si>
    <t>DECOTOP Vuoksa - Природный чистый коричневый гравий, 2-5 мм, 15 кг/9 л</t>
  </si>
  <si>
    <t>DT104101</t>
  </si>
  <si>
    <t>DECOTOP Pantanal - Природный белый песок, 0.1-0.5 мм, 1.5 кг/1 л</t>
  </si>
  <si>
    <t>DT104104</t>
  </si>
  <si>
    <t>DECOTOP Pantanal - Природный белый песок, 0.1-0.5 мм, 6 кг/4 л</t>
  </si>
  <si>
    <t>DT104109</t>
  </si>
  <si>
    <t>DECOTOP Pantanal - Природный белый песок, 0.1-0.5 мм, 15 кг/9 л</t>
  </si>
  <si>
    <t>DT105101</t>
  </si>
  <si>
    <t>DECOTOP Malawi - Природный бежевый песок, 0.1-0.5 мм, 1.5 кг/1 л</t>
  </si>
  <si>
    <t>DT105104</t>
  </si>
  <si>
    <t>DECOTOP Malawi - Природный бежевый песок, 0.1-0.5 мм, 6 кг/4 л</t>
  </si>
  <si>
    <t>DT105109</t>
  </si>
  <si>
    <t>DECOTOP Malawi - Природный бежевый песок, 0.1-0.5 мм, 15 кг/9 л</t>
  </si>
  <si>
    <t>DT106101</t>
  </si>
  <si>
    <t>DECOTOP Tanga - Природный красный песок, 0.1-0.5 мм, 1.5 кг/1 л</t>
  </si>
  <si>
    <t>DT106104</t>
  </si>
  <si>
    <t>DECOTOP Tanga - Природный красный песок, 0.1-0.5 мм, 6 кг/4 л</t>
  </si>
  <si>
    <t>DT106109</t>
  </si>
  <si>
    <t>DECOTOP Tanga - Природный красный песок, 0.1-0.5 мм, 15 кг/9 л</t>
  </si>
  <si>
    <t>DT107501</t>
  </si>
  <si>
    <t>DT107504</t>
  </si>
  <si>
    <t>DT107509</t>
  </si>
  <si>
    <t>DT108501</t>
  </si>
  <si>
    <t>DECOTOP Caspian - Природный бежевый гравий, 2-5 мм, 1.5 кг/1 л</t>
  </si>
  <si>
    <t>DT108504</t>
  </si>
  <si>
    <t>DECOTOP Caspian - Природный бежевый гравий, 2-5 мм, 6 кг/4 л</t>
  </si>
  <si>
    <t>DT108509</t>
  </si>
  <si>
    <t>DECOTOP Caspian - Природный бежевый гравий, 2-5 мм, 15 кг/9 л</t>
  </si>
  <si>
    <t>DT109101</t>
  </si>
  <si>
    <t>DECOTOP Yukon - Природный тёмный песок, 0.1-0.5 мм, 1.5 кг/1 л</t>
  </si>
  <si>
    <t>DT109104</t>
  </si>
  <si>
    <t>DECOTOP Yukon - Природный тёмный песок, 0.1-0.5 мм, 6 кг/4 л</t>
  </si>
  <si>
    <t>DT109109</t>
  </si>
  <si>
    <t>DECOTOP Yukon - Природный тёмный песок, 0.1-0.5 мм, 15 кг/9 л</t>
  </si>
  <si>
    <t>DT109201</t>
  </si>
  <si>
    <t>DECOTOP Yukon - Природный тёмный песок, 0.5-1 мм, 1.5 кг/1 л</t>
  </si>
  <si>
    <t>DT109204</t>
  </si>
  <si>
    <t>DECOTOP Yukon - Природный тёмный песок, 0.5-1 мм, 6 кг/4 л</t>
  </si>
  <si>
    <t>DT109209</t>
  </si>
  <si>
    <t>DECOTOP Yukon - Природный тёмный песок, 0.5-1 мм, 15 кг/9 л</t>
  </si>
  <si>
    <t>DT109301</t>
  </si>
  <si>
    <t>DECOTOP Yukon - Природный тёмный гравий, 1-2 мм, 1.5 кг/1 л</t>
  </si>
  <si>
    <t>DT109304</t>
  </si>
  <si>
    <t>DECOTOP Yukon - Природный тёмный гравий, 1-2 мм, 6 кг/4 л</t>
  </si>
  <si>
    <t>DT109309</t>
  </si>
  <si>
    <t>DECOTOP Yukon - Природный тёмный гравий, 1-2 мм, 15 кг/9 л</t>
  </si>
  <si>
    <t>DT109401</t>
  </si>
  <si>
    <t>DECOTOP Yukon - Природный темный гравий, 2-10 мм, 1.5 кг/1 л</t>
  </si>
  <si>
    <t>DT109404</t>
  </si>
  <si>
    <t>DECOTOP Yukon - Природный темный гравий, 2-10 мм, 6 кг/4 л</t>
  </si>
  <si>
    <t>DT109409</t>
  </si>
  <si>
    <t>DECOTOP Yukon - Природный темный гравий, 2-10 мм, 15 кг/9 л</t>
  </si>
  <si>
    <t>DT111201</t>
  </si>
  <si>
    <t>DECOTOP Geneva - Природный темный гравий, 2-5 мм, 1.5 кг/1 л</t>
  </si>
  <si>
    <t>DT111204</t>
  </si>
  <si>
    <t>DECOTOP Geneva - Природный темный гравий, 2-5 мм, 6 кг/4 л</t>
  </si>
  <si>
    <t>DT111209</t>
  </si>
  <si>
    <t>DECOTOP Geneva - Природный темный гравий, 2-5 мм, 15 кг/9 л</t>
  </si>
  <si>
    <t>DT111601</t>
  </si>
  <si>
    <t>DECOTOP Geneva - Природный темный гравий, 10-20 мм, 1.5 кг/1 л</t>
  </si>
  <si>
    <t>DT111604</t>
  </si>
  <si>
    <t>DECOTOP Geneva - Природный темный гравий, 10-20 мм, 6 кг/4 л</t>
  </si>
  <si>
    <t>DT111609</t>
  </si>
  <si>
    <t>DECOTOP Geneva - Природный темный гравий, 10-20 мм, 15 кг/9 л</t>
  </si>
  <si>
    <t>DT110501</t>
  </si>
  <si>
    <t>DECOTOP Zambezi - Натуральный светлый гравий, 2-10 мм, 1.5 кг/1 л</t>
  </si>
  <si>
    <t>DT110504</t>
  </si>
  <si>
    <t>DECOTOP Zambezi - Натуральный светлый гравий, 2-10 мм, 6 кг/4 л</t>
  </si>
  <si>
    <t>DT110505</t>
  </si>
  <si>
    <t>DECOTOP Zambezi - Натуральный светлый гравий, 2-10 мм, 15 кг/9 л</t>
  </si>
  <si>
    <t>DT112201</t>
  </si>
  <si>
    <t>DECOTOP Superior - Природный черный гравий, 2-5 мм, 1.5 кг/1 л</t>
  </si>
  <si>
    <t>DT112204</t>
  </si>
  <si>
    <t>DECOTOP Superior - Природный черный гравий, 2-5 мм, 6 кг/4 л</t>
  </si>
  <si>
    <t>DT112209</t>
  </si>
  <si>
    <t>DECOTOP Superior - Природный черный гравий, 2-5 мм, 15 кг/9 л</t>
  </si>
  <si>
    <t>DT113201</t>
  </si>
  <si>
    <t>DECOTOP Marion - Природный белый гравий, 2-5 мм, 1.5 кг/1 л</t>
  </si>
  <si>
    <t>DT113204</t>
  </si>
  <si>
    <t>DECOTOP Marion - Природный белый гравий, 2-5 мм, 6 кг/4 л</t>
  </si>
  <si>
    <t>DT113209</t>
  </si>
  <si>
    <t>DECOTOP Marion - Природный белый гравий, 2-5 мм, 15 кг/9 л</t>
  </si>
  <si>
    <t>DT114301</t>
  </si>
  <si>
    <t>DECOTOP Virgin - Природный бордовый гравий, 2-5 мм, 1.5 кг/1 л</t>
  </si>
  <si>
    <t>DT114304</t>
  </si>
  <si>
    <t>DECOTOP Virgin - Природный бордовый гравий, 2-5 мм, 6 кг/4 л</t>
  </si>
  <si>
    <t>DT114309</t>
  </si>
  <si>
    <t>DECOTOP Virgin - Природный бордовый гравий, 2-5 мм, 15 кг/9 л</t>
  </si>
  <si>
    <t>DT115301</t>
  </si>
  <si>
    <t>DECOTOP Jarlu - Природный зелёный гравий, 5-10 мм, 1.5 кг/1 л</t>
  </si>
  <si>
    <t>DT115304</t>
  </si>
  <si>
    <t>DECOTOP Jarlu - Природный зелёный гравий, 5-10 мм, 6 кг/4 л</t>
  </si>
  <si>
    <t>DT115309</t>
  </si>
  <si>
    <t>DECOTOP Jarlu - Природный зелёный гравий, 5-10 мм, 15 кг/9 л</t>
  </si>
  <si>
    <t>DT116301</t>
  </si>
  <si>
    <t>DT116304</t>
  </si>
  <si>
    <t>DT116309</t>
  </si>
  <si>
    <t>DT117301</t>
  </si>
  <si>
    <t>DT117304</t>
  </si>
  <si>
    <t>DT117309</t>
  </si>
  <si>
    <t>DT118301</t>
  </si>
  <si>
    <t>DECOTOP Sevan - Природный пёстро-серый гравий, 2-5 мм, 1.5 кг/1 л</t>
  </si>
  <si>
    <t>DT118304</t>
  </si>
  <si>
    <t>DECOTOP Sevan - Природный пёстро-серый гравий, 2-5 мм, 6 кг/4 л</t>
  </si>
  <si>
    <t>DT118309</t>
  </si>
  <si>
    <t>DECOTOP Sevan - Природный пёстро-серый гравий, 2-5 мм, 15 кг/9 л</t>
  </si>
  <si>
    <t>DT119301</t>
  </si>
  <si>
    <t>DECOTOP Ontario - Природный светло-бежевый гравий, 2-10 мм, 1.5 кг/1 л</t>
  </si>
  <si>
    <t>DT119304</t>
  </si>
  <si>
    <t>DECOTOP Ontario - Природный светло-бежевый гравий, 2-10 мм, 6 кг/4 л</t>
  </si>
  <si>
    <t>DT119309</t>
  </si>
  <si>
    <t>DECOTOP Ontario - Природный светло-бежевый гравий, 2-10 мм, 15 кг/9 л</t>
  </si>
  <si>
    <t>DT150101</t>
  </si>
  <si>
    <t>DECOTOP Malebo - Питательный грунт для аквариумных растений, 1-2 мм, 0.9 кг/1 л</t>
  </si>
  <si>
    <t>DT150104</t>
  </si>
  <si>
    <t>DECOTOP Malebo - Питательный грунт для аквариумных растений, 1-2 мм, 3.6 кг/4 л</t>
  </si>
  <si>
    <t>DT150109</t>
  </si>
  <si>
    <t>DECOTOP Malebo - Питательный грунт для аквариумных растений, 1-2 мм, 9 кг/9 л</t>
  </si>
  <si>
    <t>DT150301</t>
  </si>
  <si>
    <t>DECOTOP Malebo - Питательный грунт для аквариумных растений, 2-5 мм, 1 кг/1 л</t>
  </si>
  <si>
    <t>DT150304</t>
  </si>
  <si>
    <t>DECOTOP Malebo - Питательный грунт для аквариумных растений, 2-5 мм, 4 кг/4 л</t>
  </si>
  <si>
    <t>DT150309</t>
  </si>
  <si>
    <t>DECOTOP Malebo - Питательный грунт для аквариумных растений, 2-5 мм, 9 кг/9 л</t>
  </si>
  <si>
    <t>DT151401</t>
  </si>
  <si>
    <t>DECOTOP Shanti - Питательный грунт для аквариумных растений, 2-8 мм, 0.85 кг/1 л</t>
  </si>
  <si>
    <t>DT151404</t>
  </si>
  <si>
    <t>DECOTOP Shanti - Питательный грунт для аквариумных растений, 2-8 мм, 3.4 кг/4 л</t>
  </si>
  <si>
    <t>DT151409</t>
  </si>
  <si>
    <t>DECOTOP Shanti - Питательный грунт для аквариумных растений, 2-8 мм, 8 кг/9 л</t>
  </si>
  <si>
    <t>DT190101</t>
  </si>
  <si>
    <t>DECOTOP Matano - Природная  чистая лавовая крошка, 1-2 мм, 0.9 кг/1 л</t>
  </si>
  <si>
    <t>DT190104</t>
  </si>
  <si>
    <t>DECOTOP Matano - Природная  чистая лавовая крошка, 1-2 мм, 3.3 кг/4 л</t>
  </si>
  <si>
    <t>DT190109</t>
  </si>
  <si>
    <t>DECOTOP Matano - Природная  чистая лавовая крошка, 1-2 мм, 9 кг/9 л</t>
  </si>
  <si>
    <t>DT190121</t>
  </si>
  <si>
    <t>DECOTOP Matano - Природная  чистая лавовая крошка, 1-2 мм, 20 кг/21 л</t>
  </si>
  <si>
    <t>DT190301</t>
  </si>
  <si>
    <t>DECOTOP Matano - Природная  чистая лавовая крошка, 2-10 мм, 0.7 кг/1 л</t>
  </si>
  <si>
    <t>DT190304</t>
  </si>
  <si>
    <t>DECOTOP Matano - Природная  чистая лавовая крошка, 2-10 мм, 3 кг/4 л</t>
  </si>
  <si>
    <t>DT190309</t>
  </si>
  <si>
    <t>DECOTOP Matano - Природная  чистая лавовая крошка, 2-10 мм, 7 кг/9 л</t>
  </si>
  <si>
    <t>DT190321</t>
  </si>
  <si>
    <t>DECOTOP Matano - Природная  чистая лавовая крошка, 2-10 мм, 15 кг/21 л</t>
  </si>
  <si>
    <t>DT190601</t>
  </si>
  <si>
    <t>DECOTOP Matano - Природная  чистая лавовая крошка, 5-15 мм, 0.7 кг/1 л</t>
  </si>
  <si>
    <t>DT190604</t>
  </si>
  <si>
    <t>DECOTOP Matano - Природная  чистая лавовая крошка, 5-15 мм, 2.8 кг/4 л</t>
  </si>
  <si>
    <t>DT190609</t>
  </si>
  <si>
    <t>DECOTOP Matano - Природная  чистая лавовая крошка, 5-15 мм, 7 кг/9 л</t>
  </si>
  <si>
    <t>DT190621</t>
  </si>
  <si>
    <t>DECOTOP Matano - Природная  чистая лавовая крошка, 5-15 мм, 15 кг/21 л</t>
  </si>
  <si>
    <t>DT190801</t>
  </si>
  <si>
    <t>DECOTOP Matano - Природная  чистая лавовая крошка, 10-30 мм, 0.7 кг/1 л</t>
  </si>
  <si>
    <t>DT190804</t>
  </si>
  <si>
    <t>DECOTOP Matano - Природная  чистая лавовая крошка, 10-30 мм, 2.8 кг/4 л</t>
  </si>
  <si>
    <t>DT190809</t>
  </si>
  <si>
    <t>DECOTOP Matano - Природная  чистая лавовая крошка, 10-30 мм, 7 кг/9 л</t>
  </si>
  <si>
    <t>DT190821</t>
  </si>
  <si>
    <t>DECOTOP Matano - Природная  чистая лавовая крошка, 10-30 мм, 15 кг/21 л</t>
  </si>
  <si>
    <t>DT190901</t>
  </si>
  <si>
    <t>DECOTOP Matano - Природная  чистая лавовая крошка, 20-50 мм, 0.6 кг/1 л</t>
  </si>
  <si>
    <t>DT190904</t>
  </si>
  <si>
    <t>DECOTOP Matano - Природная  чистая лавовая крошка, 20-50 мм, 2.4 кг/4 л</t>
  </si>
  <si>
    <t>DT190909</t>
  </si>
  <si>
    <t>DECOTOP Matano - Природная  чистая лавовая крошка, 20-50 мм, 6 кг/9 л</t>
  </si>
  <si>
    <t>DT190921</t>
  </si>
  <si>
    <t>DECOTOP Matano - Природная чистая лавовая крошка, 20-50 мм, 14 кг/21 л</t>
  </si>
  <si>
    <t>DT201301</t>
  </si>
  <si>
    <t>DECOTOP Shadow - Природная черная галька, 1-2 см, 1.5 кг/1 л</t>
  </si>
  <si>
    <t>DT214301</t>
  </si>
  <si>
    <t>DECOTOP Motley - Натуральная пёстрая галька, 1-5 см, 1.5 кг/1 л</t>
  </si>
  <si>
    <t>DT204501</t>
  </si>
  <si>
    <t>DECOTOP Black - Природная чёрная галька, 3-8 см, 1.5 кг/1 л</t>
  </si>
  <si>
    <t>DT207501</t>
  </si>
  <si>
    <t>DECOTOP Cinder - Натуральная чёрная матовая галька, 3-10 см, 1.5 кг/1 л</t>
  </si>
  <si>
    <t>DT207504</t>
  </si>
  <si>
    <t>DECOTOP Cinder - Натуральная чёрная матовая галька, 3-10 см, 6 кг/4 л</t>
  </si>
  <si>
    <t>DT212501</t>
  </si>
  <si>
    <t>DECOTOP Latte - Природная кофейно-молочная галька, 5-10 см, 1.5 кг/1 л</t>
  </si>
  <si>
    <t>DT220501</t>
  </si>
  <si>
    <t>DECOTOP Spotted - Природная пятнистая галька, 3-10 см, 1.5 кг/1 л</t>
  </si>
  <si>
    <t>DT221501</t>
  </si>
  <si>
    <t>DECOTOP Coral - Природная коралловая галька, 3-10 см, 1.5 кг/1 л</t>
  </si>
  <si>
    <t>DT221504</t>
  </si>
  <si>
    <t>DECOTOP Coral - Природная коралловая галька, 3-10 см, 6 кг/4 л</t>
  </si>
  <si>
    <t>DT230501</t>
  </si>
  <si>
    <t>DECOTOP Glacier - Натуральная светлая галька, 3-8 см, 1.5 кг/1 л</t>
  </si>
  <si>
    <t>Камни</t>
  </si>
  <si>
    <t>DT303001</t>
  </si>
  <si>
    <t>DECOTOP Chogori Kit XS – Набор камней 2-10 см для аквариумов и террариумов, 1 кг/1 л</t>
  </si>
  <si>
    <t>DT303004</t>
  </si>
  <si>
    <t>DECOTOP Chogori Box S – Набор камней 3-15 см для аквариумов и террариумов, 4 кг/4 л</t>
  </si>
  <si>
    <t>DT303009</t>
  </si>
  <si>
    <t>DECOTOP Chogori Box M – Набор камней 4-20 см для аквариумов и террариумов, 12 кг/9 л</t>
  </si>
  <si>
    <t>2000000033778</t>
  </si>
  <si>
    <t>DT303021</t>
  </si>
  <si>
    <t>DECOTOP Chogori Box L – Набор камней 5-25 см для аквариумов и террариумов, 26 кг/21 л</t>
  </si>
  <si>
    <t>2000000033785</t>
  </si>
  <si>
    <t>DT304004</t>
  </si>
  <si>
    <t>DECOTOP Curacoa Box S – Набор камней 3-15 см для аквариумов и террариумов, 4 кг/4 л</t>
  </si>
  <si>
    <t>2000000033686</t>
  </si>
  <si>
    <t>DT304009</t>
  </si>
  <si>
    <t>DECOTOP Curacoa Box M – Набор камней 4-20 см для аквариумов и террариумов, 9 кг/9 л</t>
  </si>
  <si>
    <t>2000000033730</t>
  </si>
  <si>
    <t>DT304021</t>
  </si>
  <si>
    <t>DECOTOP Curacoa Box L – Набор камней 5-25 см для аквариумов и террариумов, 18 кг/21 л</t>
  </si>
  <si>
    <t>2000000033754</t>
  </si>
  <si>
    <t>DT305000</t>
  </si>
  <si>
    <t>DECOTOP Demirji Mix – Натуральный узорчатый камень 5-40 см, заказ от 15 кг</t>
  </si>
  <si>
    <t>DT305004</t>
  </si>
  <si>
    <t>DECOTOP Demirji Box S – Набор камней 5-15 см для аквариумов и террариумов, 6 кг/4 л</t>
  </si>
  <si>
    <t>DT305009</t>
  </si>
  <si>
    <t>DECOTOP Demirji Box M – Набор камней 5-20 см для аквариумов и террариумов, 15 кг / 9 л</t>
  </si>
  <si>
    <t>2000000040783</t>
  </si>
  <si>
    <t>DT305021</t>
  </si>
  <si>
    <t>DECOTOP Demirji Box L – Набор камней 5-25 см для аквариумов и террариумов, 30 кг/21 л</t>
  </si>
  <si>
    <t>2000000040189</t>
  </si>
  <si>
    <t>DT306000</t>
  </si>
  <si>
    <t>DECOTOP Etna Mix – Натуральный лавовый камень 5-40 см, заказ от 5 кг</t>
  </si>
  <si>
    <t>DT3060005</t>
  </si>
  <si>
    <t>DECOTOP Etna L - Натуральная лава для оформления аквариумов и террариумов, 2-4 кг / 20-30 см</t>
  </si>
  <si>
    <t>Бирка</t>
  </si>
  <si>
    <t>DT3060006</t>
  </si>
  <si>
    <t>DECOTOP Etna XL - Натуральная лава для оформления аквариумов и террариумов, 4-6 кг / 25-40 см</t>
  </si>
  <si>
    <t>DT306004</t>
  </si>
  <si>
    <t>DECOTOP Etna Box S – Набор камней 3-15 см для аквариумов и террариумов, 2 кг/4 л</t>
  </si>
  <si>
    <t>2000000033631</t>
  </si>
  <si>
    <t>DT306009</t>
  </si>
  <si>
    <t>DECOTOP Etna Box M – Набор камней 4-20 см для аквариумов и террариумов, 5 кг/9 л</t>
  </si>
  <si>
    <t>2000000033624</t>
  </si>
  <si>
    <t>DT306021</t>
  </si>
  <si>
    <t>DECOTOP Etna Box L – Набор камней 5-25 см для аквариумов и террариумов, 11 кг/21 л</t>
  </si>
  <si>
    <t>2000000033709</t>
  </si>
  <si>
    <t>DT308002</t>
  </si>
  <si>
    <t>DECOTOP Granada Box S – Набор камней для аквариумов от 10 литров, 2 кг/4 л</t>
  </si>
  <si>
    <t>DT308009</t>
  </si>
  <si>
    <t>DECOTOP Granada Box M - Набор камней для аквариумов от 20 литров, 6 кг/9 л</t>
  </si>
  <si>
    <t>DT308021</t>
  </si>
  <si>
    <t>DECOTOP Granada Box L - Набор камней для аквариумов от 40 литров, 12 кг/21 л</t>
  </si>
  <si>
    <t>DT308101</t>
  </si>
  <si>
    <t>DECOTOP Granada Kit Mini XS – Набор из кусков черной лавы 2-8 см, 0.7 кг/1 л</t>
  </si>
  <si>
    <t>2000000043906</t>
  </si>
  <si>
    <t>DT308104</t>
  </si>
  <si>
    <t>DECOTOP Granada Kit Mini S – Набор из кусков черной лавы 2-8 см, 2.5 кг/4 л</t>
  </si>
  <si>
    <t>2000000040509</t>
  </si>
  <si>
    <t>DT309001</t>
  </si>
  <si>
    <t>DECOTOP Ihlara KIT Mini XS – Набор камней 2-10 см для аквариумов и террариумов, 0.7 кг/1 л</t>
  </si>
  <si>
    <t>DT309004</t>
  </si>
  <si>
    <t>DECOTOP Ihlara Box S – Набор камней 3-15 см для аквариумов и террариумов, 3 кг/4 л</t>
  </si>
  <si>
    <t>2000000044514</t>
  </si>
  <si>
    <t>DT309009</t>
  </si>
  <si>
    <t>DECOTOP Ihlara Box M – Набор камней 4-20 см для аквариумов и террариумов, 7 кг/9 л</t>
  </si>
  <si>
    <t>2000000033716</t>
  </si>
  <si>
    <t>DT309021</t>
  </si>
  <si>
    <t>DECOTOP Ihlara Box L – Набор камней 5-25 см для аквариумов и террариумов, 17 кг/21 л</t>
  </si>
  <si>
    <t>2000000033792</t>
  </si>
  <si>
    <t>DT321009</t>
  </si>
  <si>
    <t>DECOTOP Uluru Box M – Набор камней 5-20 см для аквариумов и террариумов, 15 кг/9 л</t>
  </si>
  <si>
    <t>DT321021</t>
  </si>
  <si>
    <t>DECOTOP Uluru Box L – Набор камней 5-30 см для аквариумов и террариумов, 30 кг/21 л</t>
  </si>
  <si>
    <t>DT310000</t>
  </si>
  <si>
    <t>DECOTOP Helicon Mix – Натуральный светлый камень 5-40 см, заказ от 14 кг</t>
  </si>
  <si>
    <t>DT310004</t>
  </si>
  <si>
    <t>DECOTOP Helicon Box S – Набор камней 3-15 см для аквариумов и террариумов, 5 кг/4 л</t>
  </si>
  <si>
    <t>2000000046532</t>
  </si>
  <si>
    <t>DT329021</t>
  </si>
  <si>
    <t>DECOTOP Sinai Box L – Набор камней 5-30 см для аквариумов и террариумов, 27 кг/21 л</t>
  </si>
  <si>
    <t>DT310009</t>
  </si>
  <si>
    <t>DECOTOP Helicon Box M – Набор камней 4-20 см для аквариумов и террариумов, 14 кг/9 л</t>
  </si>
  <si>
    <t>14</t>
  </si>
  <si>
    <t>2000000046518</t>
  </si>
  <si>
    <t>DT310021</t>
  </si>
  <si>
    <t>DECOTOP Helicon Box L – Набор камней 5-25 см для аквариумов и террариумов, 30 кг/21 л</t>
  </si>
  <si>
    <t>30</t>
  </si>
  <si>
    <t>2000000046549</t>
  </si>
  <si>
    <t>DT311000</t>
  </si>
  <si>
    <t>DECOTOP Jaya Mix – Натуральный серый камень 5-40 см, заказ от 14 кг</t>
  </si>
  <si>
    <t>DT3110003</t>
  </si>
  <si>
    <t>DECOTOP Jaya S - Натуральный камень для оформления аквариумов и террариумов, 0.5-1 кг / 5-10 см</t>
  </si>
  <si>
    <t>DT3110004</t>
  </si>
  <si>
    <t>DECOTOP Jaya M - Натуральный камень для оформления аквариумов и террариумов, 1-2 кг / 10-20 см</t>
  </si>
  <si>
    <t>DT3110005</t>
  </si>
  <si>
    <t>DECOTOP Jaya L - Натуральный камень для оформления аквариумов и террариумов, 2-4 кг / 15-25 см</t>
  </si>
  <si>
    <t>DT3110006</t>
  </si>
  <si>
    <t>DECOTOP Jaya XL - Натуральный камень для оформления аквариумов и террариумов, 4-6 кг / 20-30 см</t>
  </si>
  <si>
    <t>DT311004</t>
  </si>
  <si>
    <t>DECOTOP Jaya Box S – Набор камней 3-15 см для аквариумов и террариумов, 5 кг/4 л</t>
  </si>
  <si>
    <t>DT311009</t>
  </si>
  <si>
    <t>DECOTOP Jaya Box M – Набор камней 4-20 см для аквариумов и террариумов, 14 кг/9 л</t>
  </si>
  <si>
    <t>DT311021</t>
  </si>
  <si>
    <t>DECOTOP Jaya Box L – Набор камней 5-25 см для аквариумов и террариумов, 30 кг/21 л</t>
  </si>
  <si>
    <t>DT314000</t>
  </si>
  <si>
    <t>DECOTOP Mauk Mix – Натуральный зелёный камень 5-40 см, заказ от 14 кг</t>
  </si>
  <si>
    <t>DT314009</t>
  </si>
  <si>
    <t>DECOTOP Mauk Box M – Набор камней 5-20 см для аквариумов и террариумов, 14 кг/9 л</t>
  </si>
  <si>
    <t>DT314021</t>
  </si>
  <si>
    <t>DECOTOP Mauk Box L – Набор камней 5-25 см для аквариумов и террариумов, 30 кг/21 л</t>
  </si>
  <si>
    <t>DT317004</t>
  </si>
  <si>
    <t>DECOTOP Parnas Box S – Набор камней 3-15 см для аквариумов и террариумов, 5 кг/4 л</t>
  </si>
  <si>
    <t>DT317009</t>
  </si>
  <si>
    <t>DECOTOP Parnas Box M – Набор камней 4-20 см для аквариумов и террариумов, 15 кг/9 л</t>
  </si>
  <si>
    <t>DT317021</t>
  </si>
  <si>
    <t>DECOTOP Parnas Box L – Набор камней 5-25 см для аквариумов и террариумов, 30 кг/21 л</t>
  </si>
  <si>
    <t>DT318000</t>
  </si>
  <si>
    <t>DECOTOP Roraima Mix – Натуральный чёрный камень 5-40 см, заказ от 14 кг</t>
  </si>
  <si>
    <t>DT318009</t>
  </si>
  <si>
    <t>DECOTOP Roraima Box M – Набор камней 5-20 см для аквариумов и террариумов, 14 кг/9 л</t>
  </si>
  <si>
    <t>DT318021</t>
  </si>
  <si>
    <t>DECOTOP Roraima Box L – Набор камней 5-25 см для аквариумов и террариумов, 30 кг/21 л</t>
  </si>
  <si>
    <t>DT316004</t>
  </si>
  <si>
    <t>DECOTOP Ojos Box S – Набор камней 3-15 см для аквариумов и террариумов, 5 кг/4 л</t>
  </si>
  <si>
    <t>5</t>
  </si>
  <si>
    <t>2000000046556</t>
  </si>
  <si>
    <t>DT316009</t>
  </si>
  <si>
    <t>DECOTOP Ojos Box M – Набор камней 4-20 см для аквариумов и террариумов, 14 кг/9 л</t>
  </si>
  <si>
    <t>2000000046525</t>
  </si>
  <si>
    <t>DT316021</t>
  </si>
  <si>
    <t>DECOTOP Ojos Box L – Набор камней 5-25 см для аквариумов и террариумов, 30 кг/21 л</t>
  </si>
  <si>
    <t>2000000046501</t>
  </si>
  <si>
    <t>DT3290003</t>
  </si>
  <si>
    <t>DECOTOP Sinai S - Натуральный камень для оформления аквариумов и террариумов, 0.5-1 кг / 10-20 см</t>
  </si>
  <si>
    <t>DT3290004</t>
  </si>
  <si>
    <t>DECOTOP Sinai M - Натуральный камень для оформления аквариумов и террариумов, 1-2 кг / 15-25 см</t>
  </si>
  <si>
    <t>DT3290005</t>
  </si>
  <si>
    <t>DECOTOP Sinai L - Натуральный камень для оформления аквариумов и террариумов, 2-4 кг / 20-30 см</t>
  </si>
  <si>
    <t>DT329009</t>
  </si>
  <si>
    <t>DECOTOP Sinai Box M – Набор камней 4-20 см для аквариумов и террариумов, 12 кг/9 л</t>
  </si>
  <si>
    <t>DT328004</t>
  </si>
  <si>
    <t>DECOTOP Kailash Box S - Набор камней 3-15 см для аквариумов и террариумов, 5 кг/4 л</t>
  </si>
  <si>
    <t>2000000036441</t>
  </si>
  <si>
    <t>DT328009</t>
  </si>
  <si>
    <t>DECOTOP Kailash Box M - Набор камней 4-20 см для аквариумов и террариумов, 14 кг/9 л</t>
  </si>
  <si>
    <t>2000000036458</t>
  </si>
  <si>
    <t>DT328021</t>
  </si>
  <si>
    <t>DECOTOP Kailash Box L - Набор камней 5-25 см для аквариумов и террариумов, 30 кг/21 л</t>
  </si>
  <si>
    <t>2000000036465</t>
  </si>
  <si>
    <t>DT327004</t>
  </si>
  <si>
    <t>DECOTOP Olympus Box S - Набор камней 3-15 см для аквариумов и террариумов, 5 кг/4 л</t>
  </si>
  <si>
    <t>2000000036472</t>
  </si>
  <si>
    <t>DT327009</t>
  </si>
  <si>
    <t>DECOTOP Olympus Box M - Набор камней 4-20 см для аквариумов и террариумов, 14 кг/9 л</t>
  </si>
  <si>
    <t>2000000036489</t>
  </si>
  <si>
    <t>DT327021</t>
  </si>
  <si>
    <t>DECOTOP Olympus Box L - Набор камней 5-25 см для аквариумов и террариумов, 30 кг/21 л</t>
  </si>
  <si>
    <t>2000000036434</t>
  </si>
  <si>
    <t>Коряги</t>
  </si>
  <si>
    <t>DT401001</t>
  </si>
  <si>
    <t>DECOTOP Taiwan XXXXXS – Натуральная коряга 1-30 см для аквариумов от 5 л</t>
  </si>
  <si>
    <t>шт.</t>
  </si>
  <si>
    <t>-</t>
  </si>
  <si>
    <t>DT401002</t>
  </si>
  <si>
    <t>DECOTOP Taiwan XXXXS – Натуральная коряга 5-35 см для аквариумов от 10 л</t>
  </si>
  <si>
    <t>DT401003</t>
  </si>
  <si>
    <t>DECOTOP Taiwan XXXS – Натуральная коряга 10-40 см для аквариумов от 15 л</t>
  </si>
  <si>
    <t>DT401004</t>
  </si>
  <si>
    <t>DECOTOP Taiwan XXS – Натуральная коряга 15-45 см для аквариумов от 20 л</t>
  </si>
  <si>
    <t>DT401005</t>
  </si>
  <si>
    <t>DECOTOP Taiwan XS – Натуральная коряга 20-50 см для аквариумов от 30 л</t>
  </si>
  <si>
    <t>DT401006</t>
  </si>
  <si>
    <t>DECOTOP Taiwan S – Натуральная коряга 25-55 см для аквариумов от 40 л</t>
  </si>
  <si>
    <t>DT401007</t>
  </si>
  <si>
    <t>DECOTOP Taiwan M – Натуральная коряга 30-60 см для аквариумов от 50 л</t>
  </si>
  <si>
    <t>DT401008</t>
  </si>
  <si>
    <t>DECOTOP Taiwan L – Натуральная коряга 35-65 см для аквариумов от 60 л</t>
  </si>
  <si>
    <t>DT401009</t>
  </si>
  <si>
    <t>DECOTOP Taiwan XL – Натуральная коряга 40-70 см для аквариумов от 70 л</t>
  </si>
  <si>
    <t>DT401010</t>
  </si>
  <si>
    <t>DECOTOP Taiwan XXL – Натуральная коряга 45-75 см для аквариумов от 80 л</t>
  </si>
  <si>
    <t>DT401011</t>
  </si>
  <si>
    <t>DECOTOP Taiwan XXXL – Натуральная коряга 50-80 см для аквариумов от 90 л</t>
  </si>
  <si>
    <t>DT401012</t>
  </si>
  <si>
    <t>DECOTOP Taiwan XXXXL – Натуральная коряга 55-85 см для аквариумов от 90 л, от 2 кг</t>
  </si>
  <si>
    <t>кг</t>
  </si>
  <si>
    <t>DT401021</t>
  </si>
  <si>
    <t>DECOTOP Taiwan Mini KIT XS – Набор мини-коряжек 5-20 см для аквариумов от 1 л</t>
  </si>
  <si>
    <t>DT402004</t>
  </si>
  <si>
    <t>DECOTOP Java XXS – Натуральная коряга 5-20 см для аквариумов от 5 л</t>
  </si>
  <si>
    <t>DT402005</t>
  </si>
  <si>
    <t>DECOTOP Java XS – Натуральная коряга 10-25 см для аквариумов от 10 л</t>
  </si>
  <si>
    <t>DT402006</t>
  </si>
  <si>
    <t>DECOTOP Java S – Натуральная коряга 15-30 см для аквариумов от 15 л</t>
  </si>
  <si>
    <t>DT402007</t>
  </si>
  <si>
    <t>DECOTOP Java M – Натуральная коряга 20-35 см для аквариумов от 20 л</t>
  </si>
  <si>
    <t>DT402008</t>
  </si>
  <si>
    <t>DECOTOP Java L – Натуральная коряга 25-40 см для аквариумов от 30 л</t>
  </si>
  <si>
    <t>DT402009</t>
  </si>
  <si>
    <t>DECOTOP Java XL – Натуральная коряга 30-45 см для аквариумов от 40 л</t>
  </si>
  <si>
    <t>DT402010</t>
  </si>
  <si>
    <t>DECOTOP Java XXL – Натуральная коряга 35-50 см для аквариумов от 50 л</t>
  </si>
  <si>
    <t>DT402011</t>
  </si>
  <si>
    <t>DECOTOP Java XXXL – Натуральная коряга 40-55 см для аквариумов от 60 л</t>
  </si>
  <si>
    <t>DT403011</t>
  </si>
  <si>
    <t>DECOTOP Sumatra XXXL – Натуральная коряга 20-70 см для аквариумов от 60 л</t>
  </si>
  <si>
    <t>DT403012</t>
  </si>
  <si>
    <t>DECOTOP Sumatra XXXXL – Натуральная коряга 21-75 см для аквариумов от 60 л, от 2 кг</t>
  </si>
  <si>
    <t>DT403201</t>
  </si>
  <si>
    <t>DECOTOP Sumatra Mini Kit XS – Набор мини-коряжек 5-15 см для аквариумов от 1 л</t>
  </si>
  <si>
    <t>DT404003</t>
  </si>
  <si>
    <t>DECOTOP Borneo XXXS – Натуральная коряга 5-15 см для аквариумов от 1 л</t>
  </si>
  <si>
    <t>DT404004</t>
  </si>
  <si>
    <t>DECOTOP Borneo XXS – Натуральная коряга 10-20 см для аквариумов от 5 л</t>
  </si>
  <si>
    <t>DT404005</t>
  </si>
  <si>
    <t>DECOTOP Borneo XS – Натуральная коряга 12-30 см для аквариумов от 5 л</t>
  </si>
  <si>
    <t>DT404006</t>
  </si>
  <si>
    <t>DECOTOP Borneo S – Натуральная коряга 14-40 см для аквариумов от 10 л</t>
  </si>
  <si>
    <t>DT404007</t>
  </si>
  <si>
    <t>DECOTOP Borneo M – Натуральная коряга 16-50 см для аквариумов от 20 л</t>
  </si>
  <si>
    <t>DT404008</t>
  </si>
  <si>
    <t>DECOTOP Borneo L – Натуральная коряга 17-55 см для аквариумов от 30 л</t>
  </si>
  <si>
    <t>DT404009</t>
  </si>
  <si>
    <t>DECOTOP Borneo XL – Натуральная коряга 18-60 см для аквариумов от 40 л</t>
  </si>
  <si>
    <t>DT404010</t>
  </si>
  <si>
    <t>DECOTOP Borneo XXL – Натуральная коряга 19-65 см для аквариумов от 50 л</t>
  </si>
  <si>
    <t>DT404011</t>
  </si>
  <si>
    <t>DECOTOP Borneo XXXL – Натуральная коряга 20-70 см для аквариумов от 60 л</t>
  </si>
  <si>
    <t>DT404012</t>
  </si>
  <si>
    <t>DECOTOP Borneo XXXXL – Натуральная коряга 21-75 см для аквариумов от 60 л</t>
  </si>
  <si>
    <t>DT404201</t>
  </si>
  <si>
    <t>DECOTOP Borneo Mini Kit XS – Набор мини-коряжек 5-10 см для аквариумов от 1 л</t>
  </si>
  <si>
    <t>DT405008</t>
  </si>
  <si>
    <t>DECOTOP Antigua L – Натуральная коряга 17-55 см для аквариумов от 30 л</t>
  </si>
  <si>
    <t>DT405009</t>
  </si>
  <si>
    <t>DECOTOP Antigua XL – Натуральная коряга 18-60 см для аквариумов от 40 л</t>
  </si>
  <si>
    <t>DT405010</t>
  </si>
  <si>
    <t>DECOTOP Antigua XXL – Натуральная коряга 19-65 см для аквариумов от 50 л</t>
  </si>
  <si>
    <t>DT405011</t>
  </si>
  <si>
    <t>DECOTOP Antigua XXXL – Натуральная коряга 20-70 см для аквариумов от 60 л</t>
  </si>
  <si>
    <t>DT405012</t>
  </si>
  <si>
    <t>DECOTOP Antigua XXXXL – Натуральная коряга 20-70 см для аквариумов от 60 л</t>
  </si>
  <si>
    <t>DT408001</t>
  </si>
  <si>
    <t>DECOTOP Okinawa XXXXXS – Натуральная коряга 5-35 см для аквариумов от 5 л</t>
  </si>
  <si>
    <t>DT408002</t>
  </si>
  <si>
    <t>DECOTOP Okinawa XXXXS – Натуральная коряга 10-40 см для аквариумов от 10 л</t>
  </si>
  <si>
    <t>DT408003</t>
  </si>
  <si>
    <t>DECOTOP Okinawa XXXS – Натуральная коряга 15-45 см для аквариумов от 15 л</t>
  </si>
  <si>
    <t>DT408004</t>
  </si>
  <si>
    <t>DECOTOP Okinawa XXS – Натуральная коряга 20-50 см для аквариумов от 20 л</t>
  </si>
  <si>
    <t>DT408005</t>
  </si>
  <si>
    <t>DECOTOP Okinawa XS – Натуральная коряга 25-55 см для аквариумов от 30 л</t>
  </si>
  <si>
    <t>DT408006</t>
  </si>
  <si>
    <t>DECOTOP Okinawa S – Натуральная коряга 30-60 см для аквариумов от 40 л</t>
  </si>
  <si>
    <t>DT408021</t>
  </si>
  <si>
    <t>DECOTOP Okinawa Mini Kit XS – Набор мини-коряжек 5-20 см для аквариумов от 1 л, 25 г / 1 л</t>
  </si>
  <si>
    <t>DT411003</t>
  </si>
  <si>
    <t>DECOTOP Estela L – Цилиндр из коры пробкового дуба, длина 45 см, Ø 12-14 см</t>
  </si>
  <si>
    <t>DT411004</t>
  </si>
  <si>
    <t>DT411005</t>
  </si>
  <si>
    <t>DT411006</t>
  </si>
  <si>
    <t>DT411007</t>
  </si>
  <si>
    <t>DT411008</t>
  </si>
  <si>
    <t>DT411009</t>
  </si>
  <si>
    <t>DECOTOP Estela XL – Цилиндр из коры пробкового дуба, длина 50 см, Ø 14-16 см</t>
  </si>
  <si>
    <t>DT411010</t>
  </si>
  <si>
    <t>DECOTOP Estela XXL – Цилиндр из коры пробкового дуба, длина 55 см, Ø 16-18 см</t>
  </si>
  <si>
    <t>DT411011</t>
  </si>
  <si>
    <t>DECOTOP Estela XXXL – Цилиндр из коры пробкового дуба, длина 60 см, Ø 18-20 см</t>
  </si>
  <si>
    <t>DT411012</t>
  </si>
  <si>
    <t>DECOTOP Estela XXXXL – Цилиндр из коры пробкового дуба, длина от 60 см, Ø от 20 см, от 2 кг</t>
  </si>
  <si>
    <t>DT412001</t>
  </si>
  <si>
    <t>DECOTOP Estela XXXXXS – Пластина из коры пробкового дуба, 5-20 см</t>
  </si>
  <si>
    <t>DT412002</t>
  </si>
  <si>
    <t>DECOTOP Estela XXXXS – Пластина из коры пробкового дуба, 10-25 см</t>
  </si>
  <si>
    <t>DT412003</t>
  </si>
  <si>
    <t>DECOTOP Estela XXXS – Пластина из коры пробкового дуба, 15-30 см</t>
  </si>
  <si>
    <t>DT412004</t>
  </si>
  <si>
    <t>DECOTOP Estela XXS – Пластина из коры пробкового дуба, 20-35 см</t>
  </si>
  <si>
    <t>DT412005</t>
  </si>
  <si>
    <t>DECOTOP Estela XS – Пластина из коры пробкового дуба, 25-40 см</t>
  </si>
  <si>
    <t>DT412006</t>
  </si>
  <si>
    <t>DECOTOP Estela S – Пластина из коры пробкового дуба, 30-45 см</t>
  </si>
  <si>
    <t>DT412007</t>
  </si>
  <si>
    <t>DECOTOP Estela M – Пластина из коры пробкового дуба, 35-50 см</t>
  </si>
  <si>
    <t>DT412008</t>
  </si>
  <si>
    <t>DECOTOP Estela L – Пластина из коры пробкового дуба, 40-55 см</t>
  </si>
  <si>
    <t>DT412009</t>
  </si>
  <si>
    <t>DECOTOP Estela XL – Пластина из коры пробкового дуба, 45-60 см</t>
  </si>
  <si>
    <t>DT412010</t>
  </si>
  <si>
    <t>DECOTOP Estela XXL – Пластина из коры пробкового дуба, 50-65 см</t>
  </si>
  <si>
    <t>DT412011</t>
  </si>
  <si>
    <t>DECOTOP Estela XXXL – Пластина из коры пробкового дуба, 55-70 см</t>
  </si>
  <si>
    <t>DT412012</t>
  </si>
  <si>
    <t>DECOTOP Estela XXXXL – Пластина из коры пробкового дуба, от 70 см, от 2 кг</t>
  </si>
  <si>
    <t>DT412201</t>
  </si>
  <si>
    <t>DECOTOP Estela Kit XS – Куски коры пробкового дуба, 2-20 см, 50 г/1 л</t>
  </si>
  <si>
    <t>DT412204</t>
  </si>
  <si>
    <t>DECOTOP Estela Kit S – Куски коры пробкового дуба, 5-25 см, 200 г/4 л</t>
  </si>
  <si>
    <t>DT413115</t>
  </si>
  <si>
    <t>DECOTOP Bambusa Tube 1/2 XXS – Половинка стебля бамбука, 15-20 x 4-6 x 2-4 см</t>
  </si>
  <si>
    <t>DT413120</t>
  </si>
  <si>
    <t>DECOTOP Bambusa Tube 1/2 XS – Половинка стебля бамбука, 20-25 x 4-6 x 2-4 см</t>
  </si>
  <si>
    <t>DT413310</t>
  </si>
  <si>
    <t>DECOTOP Bambusa Tube XXXS – Трубка из стебля бамбука, длина 10-15 см, Ø 3-4 см</t>
  </si>
  <si>
    <t>DT413315</t>
  </si>
  <si>
    <t>DECOTOP Bambusa Tube XXS – Трубка из стебля бамбука, длина 15-20 см, Ø 3-4 см</t>
  </si>
  <si>
    <t>DT413415</t>
  </si>
  <si>
    <t>DECOTOP Bambusa Tube XXS – Трубка из стебля бамбука, длина 15-20 см, Ø 4-5 см</t>
  </si>
  <si>
    <t>DT413420</t>
  </si>
  <si>
    <t>DECOTOP Bambusa Tube XS – Трубка из стебля бамбука, длина 20-25 см, Ø 4-5 см</t>
  </si>
  <si>
    <t>DT413425</t>
  </si>
  <si>
    <t>DECOTOP Bambusa Tube S – Трубка из стебля бамбука, длина 25-30 см, Ø 4-5 см</t>
  </si>
  <si>
    <t>DT413535</t>
  </si>
  <si>
    <t>DECOTOP Bambusa Tube L – Трубка из стебля бамбука, длина 35-40 см, Ø 5-6 см</t>
  </si>
  <si>
    <t>DT414004</t>
  </si>
  <si>
    <t>DECOTOP Korfu XXS – Натуральная коряга 15-30 см для террариумов от 10 л</t>
  </si>
  <si>
    <t>DT414005</t>
  </si>
  <si>
    <t>DECOTOP Korfu XS – Натуральная коряга 20-35 см для террариумов от 20 л</t>
  </si>
  <si>
    <t>DT414006</t>
  </si>
  <si>
    <t>DECOTOP Korfu S – Натуральная коряга 25-40 см для террариумов от 30 л</t>
  </si>
  <si>
    <t>DT414007</t>
  </si>
  <si>
    <t>DECOTOP Korfu M – Натуральная коряга 30-50 см для террариумов от 40 л</t>
  </si>
  <si>
    <t>DT414008</t>
  </si>
  <si>
    <t>DECOTOP Korfu L – Натуральная коряга 40-60 см для террариумов от 50 л</t>
  </si>
  <si>
    <t>DT414009</t>
  </si>
  <si>
    <t>DECOTOP Korfu XL – Натуральная коряга 60-80 см для террариумов от 60 л</t>
  </si>
  <si>
    <t>DT414010</t>
  </si>
  <si>
    <t>DECOTOP Korfu XXL – Натуральная коряга 70-90 см для террариумов от 80 л</t>
  </si>
  <si>
    <t>DT414011</t>
  </si>
  <si>
    <t>DECOTOP Korfu XXXL – Натуральная коряга 80-100 см для террариумов от 100 л</t>
  </si>
  <si>
    <t>DT415012</t>
  </si>
  <si>
    <t>DECOTOP Gorgona XXXXL – Натуральная коряга 21-75 см для аквариумов от 60 л, от 2 кг</t>
  </si>
  <si>
    <t>DT416012</t>
  </si>
  <si>
    <t>DECOTOP Vivara XXXXL – Натуральная коряга 21-75 см для аквариумов от 60 л, от 2 кг</t>
  </si>
  <si>
    <t>Фильтрация</t>
  </si>
  <si>
    <t>https://decotop.ru/product-category/napolniteli-akvariumnogo-filtra/</t>
  </si>
  <si>
    <t>DT701201</t>
  </si>
  <si>
    <t>DECOTOP Albion - Наполнитель для биологической фильтрации воды, шарики 10 мм, 900 г/1 л</t>
  </si>
  <si>
    <t>DT701204</t>
  </si>
  <si>
    <t>DECOTOP Albion - Наполнитель для биологической фильтрации воды, шарики 10 мм, 3600 г/4 л</t>
  </si>
  <si>
    <t>DT702201</t>
  </si>
  <si>
    <t>DECOTOP Bonita - Наполнитель для биологической фильтрации воды, кольца 10 мм, 700 г/1 л</t>
  </si>
  <si>
    <t>DT702204</t>
  </si>
  <si>
    <t>DECOTOP Bonita - Наполнитель для биологической фильтрации воды, кольца 10 мм, 2800 г/4 л</t>
  </si>
  <si>
    <t>DT703401</t>
  </si>
  <si>
    <t>DECOTOP Devon - Наполнитель для биологической фильтрации воды, гранулы 20-80 мм, 600 г/1 л</t>
  </si>
  <si>
    <t>DT703404</t>
  </si>
  <si>
    <t>DECOTOP Devon - Наполнитель для биологической фильтрации воды, гранулы 20-80 мм, 2400 г/4 л</t>
  </si>
  <si>
    <t>DT704301</t>
  </si>
  <si>
    <t>DECOTOP Kivach - Наполнитель для биологической фильтрации воды, кольца 20 мм, 400 г/1 л</t>
  </si>
  <si>
    <t>DT704304</t>
  </si>
  <si>
    <t>DECOTOP Kivach - Наполнитель для биологической фильтрации воды, кольца 20 мм, 1600 г/4 л</t>
  </si>
  <si>
    <t>DT705301</t>
  </si>
  <si>
    <t>DECOTOP Niagara - Наполнитель для биологической фильтрации воды, кольца 15 мм, 600 г/1 л</t>
  </si>
  <si>
    <t>DT705304</t>
  </si>
  <si>
    <t>DECOTOP Niagara - Наполнитель для биологической фильтрации воды, кольца 15 мм, 2400 г/4 л</t>
  </si>
  <si>
    <t>DT706301</t>
  </si>
  <si>
    <t>DECOTOP Tortum - Наполнитель для биологической фильтрации воды, шарики 20 мм, 500 г/1 л</t>
  </si>
  <si>
    <t>DT706304</t>
  </si>
  <si>
    <t>DECOTOP Tortum - Наполнитель для биологической фильтрации воды, шарики 20 мм, 2000 г/4 л</t>
  </si>
  <si>
    <t>DT707301</t>
  </si>
  <si>
    <t>DECOTOP Havasu - Наполнитель для биологической фильтрации воды, кольца 17 мм, 500 г/1 л</t>
  </si>
  <si>
    <t>DT707304</t>
  </si>
  <si>
    <t>DECOTOP Havasu - Наполнитель для биологической фильтрации воды, кольца 17 мм, 2000 г/4 л</t>
  </si>
  <si>
    <t>DT708301</t>
  </si>
  <si>
    <t>DECOTOP Tamarin - Наполнитель для химической фильтрации воды, гранулы 10-30 мм, 1300 г/1 л</t>
  </si>
  <si>
    <t>DT708304</t>
  </si>
  <si>
    <t>DECOTOP Tamarin - Наполнитель для химической фильтрации воды, гранулы 10-30 мм, 5200 г/4 л</t>
  </si>
  <si>
    <t>DT709301</t>
  </si>
  <si>
    <t>DECOTOP Kanda - Активный уголь для химической фильтрации воды, гранулы 4-15 мм, 900 г/1 л</t>
  </si>
  <si>
    <t>DT709304</t>
  </si>
  <si>
    <t>DECOTOP Kanda - Активный уголь для химической фильтрации воды, гранулы 4-15 мм, 3600 г/4 л</t>
  </si>
  <si>
    <t>Органика</t>
  </si>
  <si>
    <t>https://decotop.ru/product-category/organic/</t>
  </si>
  <si>
    <t>DT501101</t>
  </si>
  <si>
    <t>DECOTOP Catappa XS – Листья индийского миндаля, 10-15 см, 10 шт.</t>
  </si>
  <si>
    <t>DT501102</t>
  </si>
  <si>
    <t>DECOTOP Catappa S – Листья индийского миндаля, 15-20 см, 10 шт.</t>
  </si>
  <si>
    <t>DT501103</t>
  </si>
  <si>
    <t>DECOTOP Catappa M – Листья индийского миндаля, 20-25 см, 10 шт.</t>
  </si>
  <si>
    <t>DT501104</t>
  </si>
  <si>
    <t>DECOTOP Catappa L – Листья индийского миндаля, 25-30 см, 10 шт.</t>
  </si>
  <si>
    <t>DT501105</t>
  </si>
  <si>
    <t>DECOTOP Catappa XL – Листья индийского миндаля, 30-35 см, 10 шт.</t>
  </si>
  <si>
    <t>DT502100</t>
  </si>
  <si>
    <t>DECOTOP Guava XXS – Листья гуавы, 5-10 см, 20 шт.</t>
  </si>
  <si>
    <t>DT502101</t>
  </si>
  <si>
    <t>DECOTOP Guava XS – Листья гуавы, 10-15 см, 10 шт.</t>
  </si>
  <si>
    <t>DT503200</t>
  </si>
  <si>
    <t>DECOTOP Guava black XXS – Листья черной гуавы, 5-10 см, 20 шт.</t>
  </si>
  <si>
    <t>DT504101</t>
  </si>
  <si>
    <t>DECOTOP Jackfruit XS – Листья джекфрута, 10-15 см, 10 шт.</t>
  </si>
  <si>
    <t>DT504102</t>
  </si>
  <si>
    <t>DECOTOP Jackfruit S – Листья джекфрута, 15-20 см, 10 шт.</t>
  </si>
  <si>
    <t>DT504200</t>
  </si>
  <si>
    <t>DECOTOP Jackfruit XXS – Листья джекфрута, 5-10 см, 20 шт.</t>
  </si>
  <si>
    <t>DT505101</t>
  </si>
  <si>
    <t>DECOTOP Banana S – Листья банана, 15-20 см, 10 шт.</t>
  </si>
  <si>
    <t>DT505102</t>
  </si>
  <si>
    <t>DECOTOP Banana M – Листья банана, 20-25 см, 10 шт.</t>
  </si>
  <si>
    <t>DT506200</t>
  </si>
  <si>
    <t>DECOTOP Mulberry XXS – Листья белой шелковицы, 5-10 см, 20 шт.</t>
  </si>
  <si>
    <t>DT506201</t>
  </si>
  <si>
    <t>DECOTOP Mulberry XS – Листья белой шелковицы, 10-15 см, 10 шт.</t>
  </si>
  <si>
    <t>DT507100</t>
  </si>
  <si>
    <t>DECOTOP Magnolia XXS – Листья магнолии, 10-15 см, 10 шт.</t>
  </si>
  <si>
    <t>DT507101</t>
  </si>
  <si>
    <t>DECOTOP Magnolia XS – Листья магнолии, 10-15 см, 10 шт.</t>
  </si>
  <si>
    <t>DT507102</t>
  </si>
  <si>
    <t>DECOTOP Magnolia S – Листья магнолии, 15-20 см, 10 шт.</t>
  </si>
  <si>
    <t>DT507103</t>
  </si>
  <si>
    <t>DECOTOP Magnolia M – Листья магнолии, 20-25 см, 10 шт.</t>
  </si>
  <si>
    <t>DT507107</t>
  </si>
  <si>
    <t>DECOTOP Magnolia Mix – Листья магнолии, 5-25 см, 100 г/5 л</t>
  </si>
  <si>
    <t>DT508202</t>
  </si>
  <si>
    <t>DECOTOP Bambusa S – Листья бамбука, 10-20 см, 20 шт.</t>
  </si>
  <si>
    <t>DT508400</t>
  </si>
  <si>
    <t>DECOTOP Bambusa XXS – Листья бамбука, 5-10 см, 40 шт.</t>
  </si>
  <si>
    <t>DT508620</t>
  </si>
  <si>
    <t>DECOTOP Bambusa branch XXS – Ветвь бамбука, 20 см, 1 шт.</t>
  </si>
  <si>
    <t>DT508640</t>
  </si>
  <si>
    <t>DECOTOP Bambusa branch S – Ветвь бамбука, 40 см, 1 шт.</t>
  </si>
  <si>
    <t>DT508660</t>
  </si>
  <si>
    <t>DECOTOP Bambusa branch L – Ветвь бамбука, 60 см, 1 шт.</t>
  </si>
  <si>
    <t>DT509100</t>
  </si>
  <si>
    <t>DECOTOP Mangrove XXS – Листья мангры, 5-10 см, 20 шт.</t>
  </si>
  <si>
    <t>DT509101</t>
  </si>
  <si>
    <t>DECOTOP Mangrove XS – Листья мангры, 10-15 см, 10 шт.</t>
  </si>
  <si>
    <t>DT540101</t>
  </si>
  <si>
    <t>DECOTOP Organic Kit S 1 – Набор тропических листьев 5-20 см, 10 шт.</t>
  </si>
  <si>
    <t>DT550101</t>
  </si>
  <si>
    <t>DECOTOP Ceylon 2 – Набор листьев из Шри-Ланки 10-25 см, 10 шт.</t>
  </si>
  <si>
    <t>DT550102</t>
  </si>
  <si>
    <t>DECOTOP Ceylon 1 – Набор листьев из Шри-Ланки 10-30 см, 20 шт.</t>
  </si>
  <si>
    <t>DT571202</t>
  </si>
  <si>
    <t>DECOTOP Alder Cones S – Шишки ольхи 15-20 мм, 20 шт.</t>
  </si>
  <si>
    <t>DT571401</t>
  </si>
  <si>
    <t>DECOTOP Alder Cones XS – Шишки ольхи до 15 мм, 40 шт.</t>
  </si>
  <si>
    <t>DT573011</t>
  </si>
  <si>
    <t>DECOTOP Thelambu pod – Коробочка стеркулии, раскрытая, 10×5 см, 1 шт.</t>
  </si>
  <si>
    <t>DT573012</t>
  </si>
  <si>
    <t>DECOTOP Thelambu pod – Коробочка стеркулии, раскрытая на 1/4, 10×5 см, 1 шт.</t>
  </si>
  <si>
    <t>DT574111</t>
  </si>
  <si>
    <t xml:space="preserve">DECOTOP Coco Cover Endo 1/2 S-1D - Укрытие из плода кокоса 8-10 см, отверстие снизу </t>
  </si>
  <si>
    <t>DT574112</t>
  </si>
  <si>
    <t>DECOTOP Coco Cover Endo 1/2 M-1D - Укрытие из плода кокоса 10-12 см, отверстие снизу</t>
  </si>
  <si>
    <t>DT574113</t>
  </si>
  <si>
    <t>DECOTOP Coco Cover Endo 1/2 L-1D - Укрытие из плода кокоса 12-14 см, отверстие снизу</t>
  </si>
  <si>
    <t>DT574121</t>
  </si>
  <si>
    <t>DECOTOP Coco Cover Endo 1/2 S-1M - Укрытие из плода кокоса 8-10 см, отверстие посередине</t>
  </si>
  <si>
    <t>DT574122</t>
  </si>
  <si>
    <t>DECOTOP Coco Cover Endo 1/2 M-1M - Укрытие из плода кокоса 10-12 см, отверстие посередине</t>
  </si>
  <si>
    <t>DT574123</t>
  </si>
  <si>
    <t>DECOTOP Coco Cover Endo 1/2 L-1M - Укрытие из плода кокоса 12-14 см, отверстие посередине</t>
  </si>
  <si>
    <t>DT574132</t>
  </si>
  <si>
    <t>DECOTOP Coco Cover Endo 1/2 M-2M - Укрытие из плода кокоса 10-12 см, 2 отверстия посередине</t>
  </si>
  <si>
    <t>DT574133</t>
  </si>
  <si>
    <t>DECOTOP Coco Cover Endo 1/2 L-2M - Укрытие из плода кокоса 12-14 см, 2 отверстия посередине</t>
  </si>
  <si>
    <t>DT574141</t>
  </si>
  <si>
    <t xml:space="preserve">DECOTOP Coco Cover Endo 1/2 S-1U - Укрытие из плода кокоса 8-10 см, отверстие сверху </t>
  </si>
  <si>
    <t>DT574142</t>
  </si>
  <si>
    <t>DECOTOP Coco Cover Endo 1/2 M-1U - Укрытие из плода кокоса 10-12 см, отверстие сверху</t>
  </si>
  <si>
    <t>DT575052</t>
  </si>
  <si>
    <t>DECOTOP Storax balls – Плоды амбрового дерева 3-4 см, 5 шт.</t>
  </si>
  <si>
    <t>DT576012</t>
  </si>
  <si>
    <t>DECOTOP Magnolia fruit S – Плод магнолии 6-8 см, 1 шт.</t>
  </si>
  <si>
    <t>DT576013</t>
  </si>
  <si>
    <t>DECOTOP Magnolia fruit M – Плод магнолии 8-10 см, 1 шт.</t>
  </si>
  <si>
    <t>DT576014</t>
  </si>
  <si>
    <t>DECOTOP Magnolia fruit L – Плод магнолии 10-12 см, 1 шт.</t>
  </si>
  <si>
    <t>DT577003</t>
  </si>
  <si>
    <t>DECOTOP Elephant apple XXS – Плод слонового яблока, 3-4 см, 1 шт.</t>
  </si>
  <si>
    <t>DT577004</t>
  </si>
  <si>
    <t>DECOTOP Elephant apple XS – Плод слонового яблока, 4-5 см, 1 шт.</t>
  </si>
  <si>
    <t>DT577005</t>
  </si>
  <si>
    <t>DECOTOP Elephant apple S – Плод слонового яблока, 5-6 см, 1 шт.</t>
  </si>
  <si>
    <t>DT577006</t>
  </si>
  <si>
    <t>DECOTOP Elephant apple M – Плод слонового яблока, 6-7 см, 1 шт.</t>
  </si>
  <si>
    <t>DT577007</t>
  </si>
  <si>
    <t>DECOTOP Elephant apple L – Плод слонового яблока, 7-8 см, 1 шт.</t>
  </si>
  <si>
    <t>Субстраты</t>
  </si>
  <si>
    <t>https://decotop.ru/product-category/organic/substrat/</t>
  </si>
  <si>
    <t>DT581111</t>
  </si>
  <si>
    <t>DECOTOP Coco Coir S Tab - Субстрат из оболочки кокосового ореха, 1-5 мм, 200 г/0.4=4 л</t>
  </si>
  <si>
    <t>DT581101</t>
  </si>
  <si>
    <t>DECOTOP Coco Coir S Block - Субстрат из оболочки кокосового ореха, 1-5 мм, 650 г/1=6 л</t>
  </si>
  <si>
    <t>Блок</t>
  </si>
  <si>
    <t>DT581105</t>
  </si>
  <si>
    <t>DECOTOP Coco Coir S Block - Субстрат из оболочки кокосового ореха, 1-5 мм, 5100 г/12 = 56 л</t>
  </si>
  <si>
    <t>DT581201</t>
  </si>
  <si>
    <t>DECOTOP Coco Coir S - Готовый кокосовый субстрат, 1-5 мм, 350 г/1 л</t>
  </si>
  <si>
    <t>DT581204</t>
  </si>
  <si>
    <t>DECOTOP Coco Coir S - Готовый кокосовый субстрат, 1-5 мм, 1400 г/4 л</t>
  </si>
  <si>
    <t>DT581209</t>
  </si>
  <si>
    <t>DECOTOP Coco Coir S - Готовый кокосовый субстрат, 1-5 мм, 3150 г/9 л</t>
  </si>
  <si>
    <t>DT582101</t>
  </si>
  <si>
    <t>DECOTOP Coco Coir M Block - Субстрат из оболочки кокосового ореха, 5-20 мм, 500 г/1=5 л</t>
  </si>
  <si>
    <t>DT582105</t>
  </si>
  <si>
    <t>DECOTOP Coco Coir M Block - Субстрат из оболочки кокосового ореха, 5-20 мм, 4700 г/12=50 л</t>
  </si>
  <si>
    <t>DT582111</t>
  </si>
  <si>
    <t>DECOTOP Coco Coir L Block - Субстрат из оболочки кокосового ореха, 10-20 мм, 500 г/1=5 л</t>
  </si>
  <si>
    <t>DT582201</t>
  </si>
  <si>
    <t>DECOTOP Coco Coir L - Субстрат из оболочки кокосового ореха, 10-20 мм, 100 г/1 л</t>
  </si>
  <si>
    <t>DT582203</t>
  </si>
  <si>
    <t>DECOTOP Coco Coir L - Субстрат из оболочки кокосового ореха, 10-20 мм, 300 г/3 л</t>
  </si>
  <si>
    <t>Дойпак</t>
  </si>
  <si>
    <t>DT582204</t>
  </si>
  <si>
    <t>DECOTOP Coco Coir L - Субстрат из оболочки кокосового ореха, 10-20 мм, 400 г/4 л</t>
  </si>
  <si>
    <t>DT582209</t>
  </si>
  <si>
    <t>DECOTOP Coco Coir L - Субстрат из оболочки кокосового ореха, 10-20 мм, 1000 г/9 л</t>
  </si>
  <si>
    <t>DT582221</t>
  </si>
  <si>
    <t>DECOTOP Coco Coir L - Субстрат из оболочки кокосового ореха, 10-20 мм, 2300 г/21 л</t>
  </si>
  <si>
    <t>DT592201</t>
  </si>
  <si>
    <t>DECOTOP Pinus Bark S - Субстрат из коры сосны, 2-20 мм, 250 г/1 л</t>
  </si>
  <si>
    <t>DT592204</t>
  </si>
  <si>
    <t>DECOTOP Pinus Bark S - Субстрат из коры сосны, 2-20 мм, 1000 г/4 л</t>
  </si>
  <si>
    <t>DT592209</t>
  </si>
  <si>
    <t>DECOTOP Pinus Bark S - Субстрат из коры сосны, 2-20 мм, 2250 г/9 л</t>
  </si>
  <si>
    <t>DT592401</t>
  </si>
  <si>
    <t>DECOTOP Pinus Bark L - Субстрат из коры сосны, 20-80 мм, 150 г/1 л</t>
  </si>
  <si>
    <t>DT592404</t>
  </si>
  <si>
    <t>DECOTOP Pinus Bark L - Субстрат из коры сосны, 20-80 мм, 600 г/4 л</t>
  </si>
  <si>
    <t>DT592409</t>
  </si>
  <si>
    <t>DECOTOP Pinus Bark L - Субстрат из коры сосны, 20-80 мм, 1350 г/9 л</t>
  </si>
  <si>
    <t>DT593201</t>
  </si>
  <si>
    <t>DECOTOP Sphagnum - Мох сфагнум для террариумов и флорариумов, 100 г/1 л</t>
  </si>
  <si>
    <t>DT593205</t>
  </si>
  <si>
    <t>DECOTOP Sphagnum - Мох сфагнум для террариумов и флорариумов, 500 г/5 л</t>
  </si>
  <si>
    <t>DT593301</t>
  </si>
  <si>
    <t>DECOTOP Sphagnum Top - Мох сфагнум для террариумов и флорариумов, верхушки 10 см, 100 г/1 л</t>
  </si>
  <si>
    <t>DT594201</t>
  </si>
  <si>
    <t>DECOTOP Fagus Chips S - Субстрат из буковой щепы, 2-10 мм, 200 г/1 л</t>
  </si>
  <si>
    <t>DT594204</t>
  </si>
  <si>
    <t>DECOTOP Fagus Chips S - Субстрат из буковой щепы, 2-10 мм, 800 г/4 л</t>
  </si>
  <si>
    <t>DT594209</t>
  </si>
  <si>
    <t>DECOTOP Fagus Chips S - Субстрат из буковой щепы, 2-10 мм, 1800 г/9 л</t>
  </si>
  <si>
    <t>DT594221</t>
  </si>
  <si>
    <t>DECOTOP Fagus Chips S - Субстрат из буковой щепы, 2-10 мм, 4200 г/21 л</t>
  </si>
  <si>
    <t>DT594401</t>
  </si>
  <si>
    <t>DECOTOP Fagus Chips M - Субстрат из буковой щепы, 5-15 мм, 200 г/1 л</t>
  </si>
  <si>
    <t>DT594404</t>
  </si>
  <si>
    <t>DECOTOP Fagus Chips M - Субстрат из буковой щепы, 5-15 мм, 800 г/4 л</t>
  </si>
  <si>
    <t>DT594409</t>
  </si>
  <si>
    <t>DECOTOP Fagus Chips M - Субстрат из буковой щепы, 5-15 мм, 1800 г/9 л</t>
  </si>
  <si>
    <t>DT594421</t>
  </si>
  <si>
    <t>DECOTOP Fagus Chips M - Субстрат из буковой щепы, 5-15 мм, 4200 г/21 л</t>
  </si>
  <si>
    <t>DT594601</t>
  </si>
  <si>
    <t>DECOTOP Fagus Chips L - Субстрат из буковой щепы, 10-20 мм, 200 г/1 л</t>
  </si>
  <si>
    <t>DT594604</t>
  </si>
  <si>
    <t>DECOTOP Fagus Chips L - Субстрат из буковой щепы, 10-20 мм, 800 г/4 л</t>
  </si>
  <si>
    <t>DT594609</t>
  </si>
  <si>
    <t>DECOTOP Fagus Chips L - Субстрат из буковой щепы, 10-20 мм, 1800 г/9 л</t>
  </si>
  <si>
    <t>DT594621</t>
  </si>
  <si>
    <t>DECOTOP Fagus Chips L - Субстрат из буковой щепы, 10-20 мм, 4200 г/21 л</t>
  </si>
  <si>
    <t>DT595201</t>
  </si>
  <si>
    <t>DECOTOP Grape Bark XS – Субстрат из коры винограда, 5-15 см, 50 г/1 л</t>
  </si>
  <si>
    <t>DT595204</t>
  </si>
  <si>
    <t>DECOTOP Grape Bark S – Субстрат из коры винограда, 5-15 см, 200 г/4 л</t>
  </si>
  <si>
    <t>Техника</t>
  </si>
  <si>
    <t>https://decotop.ru/product-category/tech/</t>
  </si>
  <si>
    <t>DT801301</t>
  </si>
  <si>
    <t>DECOTOP Led Board 3 W – Светодиодный светильник на деревянной подставке 17х18 см</t>
  </si>
  <si>
    <t>DT801501</t>
  </si>
  <si>
    <t>DECOTOP Led Board 5 W – Светодиодный светильник на деревянной подставке 22х23 см</t>
  </si>
  <si>
    <t>DT801701</t>
  </si>
  <si>
    <t>DECOTOP Led Board 7 W – Светодиодный светильник на деревянной подставке 26х28 см</t>
  </si>
  <si>
    <t>DT801901</t>
  </si>
  <si>
    <t>DECOTOP Led Board 9 W – Светодиодный светильник на деревянной подставке 32х33 см</t>
  </si>
  <si>
    <t>DT851008</t>
  </si>
  <si>
    <t>DECOTOP Bio Space 8 L – Аквариум с парящим дном, 20х20х25 см</t>
  </si>
  <si>
    <t>DT851013</t>
  </si>
  <si>
    <t>DECOTOP Bio Space 13 L – Аквариум с парящим дном, 28х22х25 см</t>
  </si>
  <si>
    <t>DT901027</t>
  </si>
  <si>
    <t>DECOTOP Colibri S - Стальной прямой пинцет, 27 см</t>
  </si>
  <si>
    <t>DT901038</t>
  </si>
  <si>
    <t>DECOTOP Colibri M - Стальной прямой пинцет, 38 см</t>
  </si>
  <si>
    <t>DT901048</t>
  </si>
  <si>
    <t>DECOTOP Colibri L - Стальной прямой пинцет, 48 см</t>
  </si>
  <si>
    <t>DT901527</t>
  </si>
  <si>
    <t>DECOTOP Avocet S - Стальной изогнутый пинцет, 27 см</t>
  </si>
  <si>
    <t>DT901538</t>
  </si>
  <si>
    <t>DECOTOP Avocet M - Стальной изогнутый пинцет, 38 см</t>
  </si>
  <si>
    <t>DT901548</t>
  </si>
  <si>
    <t>DECOTOP Avocet L - Стальной изогнутый пинцет, 48 см</t>
  </si>
  <si>
    <t>Печатное</t>
  </si>
  <si>
    <t>https://decotop.ru/product-category/printed/</t>
  </si>
  <si>
    <t>DT002016</t>
  </si>
  <si>
    <t>Журнал. Лучшие биотопные аквариумы мира 2016</t>
  </si>
  <si>
    <t>Конверт</t>
  </si>
  <si>
    <t>DT002017</t>
  </si>
  <si>
    <t>Журнал. Лучшие биотопные аквариумы мира 2017</t>
  </si>
  <si>
    <t>DT002018</t>
  </si>
  <si>
    <t>Журнал. Лучшие биотопные аквариумы мира 2018</t>
  </si>
  <si>
    <t>DT002019</t>
  </si>
  <si>
    <t>Журнал. Лучшие биотопные аквариумы мира 2019</t>
  </si>
  <si>
    <t>DT002020</t>
  </si>
  <si>
    <t>Журнал. Лучшие биотопные аквариумы мира 2020</t>
  </si>
  <si>
    <t>DT002022</t>
  </si>
  <si>
    <t>Журнал. Лучшие биотопные аквариумы мира. Юбилейный выпуск</t>
  </si>
  <si>
    <t>DT010003</t>
  </si>
  <si>
    <t>Футболка DECOTOP Stone-Driftwood-Gravel-Leaf, чёрная, размер – S</t>
  </si>
  <si>
    <t>DT010004</t>
  </si>
  <si>
    <t>Футболка DECOTOP Stone-Driftwood-Gravel-Leaf, чёрная, размер – M</t>
  </si>
  <si>
    <t>DT010005</t>
  </si>
  <si>
    <t>Футболка DECOTOP Stone-Driftwood-Gravel-Leaf, чёрная, размер – L</t>
  </si>
  <si>
    <t>DT010006</t>
  </si>
  <si>
    <t>Футболка DECOTOP Stone-Driftwood-Gravel-Leaf, чёрная, размер – XL</t>
  </si>
  <si>
    <t>Группы</t>
  </si>
  <si>
    <t>Код</t>
  </si>
  <si>
    <t>Наименование</t>
  </si>
  <si>
    <t>Единица измерения</t>
  </si>
  <si>
    <t>Цена: Цена продажи</t>
  </si>
  <si>
    <t>Штрихкод EAN13</t>
  </si>
  <si>
    <t>Объем</t>
  </si>
  <si>
    <t>Грунты/Песок до 1 мм</t>
  </si>
  <si>
    <t>шт</t>
  </si>
  <si>
    <t>2000000043630</t>
  </si>
  <si>
    <t>1</t>
  </si>
  <si>
    <t>2000000043913</t>
  </si>
  <si>
    <t>6</t>
  </si>
  <si>
    <t>4</t>
  </si>
  <si>
    <t>15</t>
  </si>
  <si>
    <t>9</t>
  </si>
  <si>
    <t>Грунты/Гравий 1-10 мм</t>
  </si>
  <si>
    <t>2000000043616</t>
  </si>
  <si>
    <t>2000000044019</t>
  </si>
  <si>
    <t>2000000043753</t>
  </si>
  <si>
    <t>2000000044279</t>
  </si>
  <si>
    <t>2000000043715</t>
  </si>
  <si>
    <t>2000000044286</t>
  </si>
  <si>
    <t>2000000043593</t>
  </si>
  <si>
    <t>2000000043920</t>
  </si>
  <si>
    <t>2000000043814</t>
  </si>
  <si>
    <t>2000000044033</t>
  </si>
  <si>
    <t>2000000043678</t>
  </si>
  <si>
    <t>2000000044323</t>
  </si>
  <si>
    <t>2000000043623</t>
  </si>
  <si>
    <t>2000000044095</t>
  </si>
  <si>
    <t>2000000043647</t>
  </si>
  <si>
    <t>2000000044125</t>
  </si>
  <si>
    <t>2000000043722</t>
  </si>
  <si>
    <t>2000000044309</t>
  </si>
  <si>
    <t>2000000043746</t>
  </si>
  <si>
    <t>2000000044293</t>
  </si>
  <si>
    <t>2000000043661</t>
  </si>
  <si>
    <t>2000000044316</t>
  </si>
  <si>
    <t>DECOTOP Yukon - Натуральный тёмный песок, 0.5-1 мм, 1.5 кг/1 л</t>
  </si>
  <si>
    <t>2000000043777</t>
  </si>
  <si>
    <t>DECOTOP Yukon - Натуральный тёмный песок, 0.5-1 мм, 6 кг/4 л</t>
  </si>
  <si>
    <t>2000000044330</t>
  </si>
  <si>
    <t>DECOTOP Yukon - Натуральный тёмный песок, 0.5-1 мм, 15 кг/9 л</t>
  </si>
  <si>
    <t>DECOTOP Yukon - Натуральный тёмный гравий, 1-2 мм, 1.5 кг/1 л</t>
  </si>
  <si>
    <t>2000000043685</t>
  </si>
  <si>
    <t>DECOTOP Yukon - Натуральный тёмный гравий, 1-2 мм, 6 кг/4 л</t>
  </si>
  <si>
    <t>2000000044149</t>
  </si>
  <si>
    <t>DECOTOP Yukon - Натуральный тёмный гравий, 1-2 мм, 15 кг/9 л</t>
  </si>
  <si>
    <t>DECOTOP Yukon - Натуральный темный гравий, 2-10 мм, 1.5 кг/1 л</t>
  </si>
  <si>
    <t>2000000043784</t>
  </si>
  <si>
    <t>DECOTOP Yukon - Натуральный темный гравий, 2-10 мм, 6 кг/4 л</t>
  </si>
  <si>
    <t>2000000044132</t>
  </si>
  <si>
    <t>DECOTOP Yukon - Натуральный темный гравий, 2-10 мм, 15 кг/9 л</t>
  </si>
  <si>
    <t>2000000045818</t>
  </si>
  <si>
    <t>2000000044156</t>
  </si>
  <si>
    <t>DT110509</t>
  </si>
  <si>
    <t>DECOTOP Geneva - Натуральный темный гравий, 2-5 мм, 1.5 кг/1 л</t>
  </si>
  <si>
    <t>2000000043739</t>
  </si>
  <si>
    <t>DECOTOP Geneva - Натуральный темный гравий, 2-5 мм, 6 кг/4 л</t>
  </si>
  <si>
    <t>2000000043968</t>
  </si>
  <si>
    <t>DECOTOP Geneva - Натуральный темный гравий, 2-5 мм, 15 кг/9 л</t>
  </si>
  <si>
    <t>DECOTOP Superior - Натуральный черный гравий, 2-5 мм, 1.5 кг/1 л</t>
  </si>
  <si>
    <t>2000000043692</t>
  </si>
  <si>
    <t>DECOTOP Superior - Натуральный черный гравий, 2-5 мм, 6 кг/4 л</t>
  </si>
  <si>
    <t>2000000044057</t>
  </si>
  <si>
    <t>DECOTOP Superior - Натуральный черный гравий, 2-5 мм, 15 кг/9 л</t>
  </si>
  <si>
    <t>DECOTOP Marion - Натуральный белый гравий, 2-5 мм, 1.5 кг/1 л</t>
  </si>
  <si>
    <t>2000000043708</t>
  </si>
  <si>
    <t>DECOTOP Marion - Натуральный белый гравий, 2-5 мм, 6 кг/4 л</t>
  </si>
  <si>
    <t>2000000043999</t>
  </si>
  <si>
    <t>DECOTOP Marion - Натуральный белый гравий, 2-5 мм, 15 кг/9 л</t>
  </si>
  <si>
    <t>Грунты/Лава 1-50 мм</t>
  </si>
  <si>
    <t>2000000044446</t>
  </si>
  <si>
    <t>2000000044170</t>
  </si>
  <si>
    <t>20</t>
  </si>
  <si>
    <t>21</t>
  </si>
  <si>
    <t>2000000043760</t>
  </si>
  <si>
    <t>2000000044200</t>
  </si>
  <si>
    <t>3</t>
  </si>
  <si>
    <t>7</t>
  </si>
  <si>
    <t>2000000043791</t>
  </si>
  <si>
    <t>DECOTOP Matano - Природная  чистая лавовая крошка, 5-15 мм, 3 кг/4 л</t>
  </si>
  <si>
    <t>2000000044255</t>
  </si>
  <si>
    <t>2000000044460</t>
  </si>
  <si>
    <t>DECOTOP Matano - Природная  чистая лавовая крошка, 10-30 мм, 3 кг/4 л</t>
  </si>
  <si>
    <t>2000000044163</t>
  </si>
  <si>
    <t>DECOTOP Matano - Природная  чистая лавовая крошка, 20-50 мм, 0.7 кг/1 л</t>
  </si>
  <si>
    <t>DECOTOP Matano - Природная  чистая лавовая крошка, 20-50 мм, 2.5 кг/4 л</t>
  </si>
  <si>
    <t>2000000044194</t>
  </si>
  <si>
    <t>DECOTOP Matano - Природная  чистая лавовая крошка, 20-50 мм, 15 кг/21 л</t>
  </si>
  <si>
    <t>Грунты/Галька 10-100 мм</t>
  </si>
  <si>
    <t>DECOTOP Shadow - Натуральная черная галька, 1-2 см, 1.5 кг/1 л</t>
  </si>
  <si>
    <t>2000000045801</t>
  </si>
  <si>
    <t>DECOTOP Black - Натуральная чёрная галька, 3-8 см, 1.5 кг/1 л</t>
  </si>
  <si>
    <t>2000000043609</t>
  </si>
  <si>
    <t>2000000045788</t>
  </si>
  <si>
    <t>DECOTOP Spotted - Натуральная пятнистая галька, 3-10 см, 1.5 кг/1 л</t>
  </si>
  <si>
    <t>2000000043654</t>
  </si>
  <si>
    <t>2000000043845</t>
  </si>
  <si>
    <t>Камни/Chogori</t>
  </si>
  <si>
    <t>26</t>
  </si>
  <si>
    <t>12</t>
  </si>
  <si>
    <t>2000000033723</t>
  </si>
  <si>
    <t>Камни/Curacoa</t>
  </si>
  <si>
    <t>18</t>
  </si>
  <si>
    <t>Камни/Demirji</t>
  </si>
  <si>
    <t>2000000040523</t>
  </si>
  <si>
    <t>DECOTOP Demirji Box M – Набор камней 5-20 см для аквариумов и террариумов, 15 кг/9 л</t>
  </si>
  <si>
    <t>Камни/Etna</t>
  </si>
  <si>
    <t>2</t>
  </si>
  <si>
    <t>11</t>
  </si>
  <si>
    <t>Камни/Granada</t>
  </si>
  <si>
    <t>DECOTOP Granada Box M – Набор камней 4-20 см для аквариумов и террариумов, 6 кг/9 л</t>
  </si>
  <si>
    <t>2000000033662</t>
  </si>
  <si>
    <t>DECOTOP Granada Box L – Набор камней 5-25 см для аквариумов и террариумов, 12 кг/21 л</t>
  </si>
  <si>
    <t>2000000033747</t>
  </si>
  <si>
    <t>Камни/Ihlara</t>
  </si>
  <si>
    <t>17</t>
  </si>
  <si>
    <t>Камни/Helicon</t>
  </si>
  <si>
    <t>Камни/Ojos</t>
  </si>
  <si>
    <t>Камни/Olympus</t>
  </si>
  <si>
    <t>Камни/Kailash</t>
  </si>
  <si>
    <t>Печатная продукция</t>
  </si>
  <si>
    <t>2000000038896</t>
  </si>
  <si>
    <t>0</t>
  </si>
  <si>
    <t>2000000038872</t>
  </si>
  <si>
    <t>2000000038889</t>
  </si>
  <si>
    <t>2000000039480</t>
  </si>
  <si>
    <t>2000000039558</t>
  </si>
  <si>
    <t>2000000039534</t>
  </si>
  <si>
    <t>2000000039565</t>
  </si>
  <si>
    <t>2000000039541</t>
  </si>
  <si>
    <t>Коряги/Taiwan</t>
  </si>
  <si>
    <t>2000000034720</t>
  </si>
  <si>
    <t>2000000038926</t>
  </si>
  <si>
    <t>2000000034614</t>
  </si>
  <si>
    <t>2000000034782</t>
  </si>
  <si>
    <t>2000000034645</t>
  </si>
  <si>
    <t>2000000034652</t>
  </si>
  <si>
    <t>2000000034560</t>
  </si>
  <si>
    <t>2000000034591</t>
  </si>
  <si>
    <t>2000000034447</t>
  </si>
  <si>
    <t>2000000034737</t>
  </si>
  <si>
    <t>2000000034713</t>
  </si>
  <si>
    <t>DECOTOP Taiwan XXXXL – Натуральная коряга 55-85 см для аквариумов от 90 л</t>
  </si>
  <si>
    <t>2000000034621</t>
  </si>
  <si>
    <t>2000000045610</t>
  </si>
  <si>
    <t>DT401024</t>
  </si>
  <si>
    <t>DECOTOP Taiwan Mini KIT S – Набор мини-коряжек 5-30 см для аквариумов от 1 л</t>
  </si>
  <si>
    <t>2000000045313</t>
  </si>
  <si>
    <t>Коряги/Sumatra</t>
  </si>
  <si>
    <t>DT403004</t>
  </si>
  <si>
    <t>DECOTOP Sumatra XXS – Натуральная коряга 13-35 см для аквариумов от 5 л</t>
  </si>
  <si>
    <t>2000000034829</t>
  </si>
  <si>
    <t>DT403005</t>
  </si>
  <si>
    <t>DECOTOP Sumatra XS – Натуральная коряга 14-40 см для аквариумов от 5 л</t>
  </si>
  <si>
    <t>2000000034676</t>
  </si>
  <si>
    <t>DT403006</t>
  </si>
  <si>
    <t>DECOTOP Sumatra S – Натуральная коряга 15-45 см для аквариумов от 10 л</t>
  </si>
  <si>
    <t>2000000034799</t>
  </si>
  <si>
    <t>DT403007</t>
  </si>
  <si>
    <t>DECOTOP Sumatra M – Натуральная коряга 16-50 см для аквариумов от 20 л</t>
  </si>
  <si>
    <t>2000000034539</t>
  </si>
  <si>
    <t>DT403008</t>
  </si>
  <si>
    <t>DECOTOP Sumatra L – Натуральная коряга 17-55 см для аквариумов от 30 л</t>
  </si>
  <si>
    <t>2000000034607</t>
  </si>
  <si>
    <t>DT403009</t>
  </si>
  <si>
    <t>DECOTOP Sumatra XL – Натуральная коряга 18-60 см для аквариумов от 40 л</t>
  </si>
  <si>
    <t>2000000034478</t>
  </si>
  <si>
    <t>DT403010</t>
  </si>
  <si>
    <t>DECOTOP Sumatra XXL – Натуральная коряга 19-65 см для аквариумов от 50 л</t>
  </si>
  <si>
    <t>2000000034690</t>
  </si>
  <si>
    <t>2000000034768</t>
  </si>
  <si>
    <t>DECOTOP Sumatra XXXXL – Натуральная коряга 21-75 см для аквариумов от 60 л</t>
  </si>
  <si>
    <t>2000000034706</t>
  </si>
  <si>
    <t>Коряги/Borneo</t>
  </si>
  <si>
    <t>2000000043517</t>
  </si>
  <si>
    <t>DECOTOP Borneo XXS – Натуральная коряга 14-40 см для аквариумов от 5 л</t>
  </si>
  <si>
    <t>2000000034508</t>
  </si>
  <si>
    <t>DECOTOP Borneo XS – Натуральная коряга 14-40 см для аквариумов от 5 л</t>
  </si>
  <si>
    <t>2000000034461</t>
  </si>
  <si>
    <t>DECOTOP Borneo S – Натуральная коряга 15-45 см для аквариумов от 10 л</t>
  </si>
  <si>
    <t>2000000034638</t>
  </si>
  <si>
    <t>2000000034584</t>
  </si>
  <si>
    <t>2000000034836</t>
  </si>
  <si>
    <t>2000000034577</t>
  </si>
  <si>
    <t>2000000034805</t>
  </si>
  <si>
    <t>2000000034553</t>
  </si>
  <si>
    <t>2000000034522</t>
  </si>
  <si>
    <t>2000000043890</t>
  </si>
  <si>
    <t>Коряги/Estela</t>
  </si>
  <si>
    <t>DT411002</t>
  </si>
  <si>
    <t>DECOTOP Estela XXXXS– Цилиндр из коры пробкового дуба, длина 20 см, Ø 2-4 см</t>
  </si>
  <si>
    <t>DECOTOP Estela XXXS – Цилиндр из коры пробкового дуба, длина 25 см, Ø 4-6 см</t>
  </si>
  <si>
    <t>DECOTOP Estela XS – Цилиндр из коры пробкового дуба, длина 30 см, Ø 6-8 см</t>
  </si>
  <si>
    <t>DECOTOP Estela S – Цилиндр из коры пробкового дуба, длина 35 см, Ø 8-10 см</t>
  </si>
  <si>
    <t>DECOTOP Estela M – Цилиндр из коры пробкового дуба, длина 40 см, Ø 10-12 см</t>
  </si>
  <si>
    <t>DECOTOP Estela XXXXL – Цилиндр из коры пробкового дуба, длина от 60 см, Ø от 20 см</t>
  </si>
  <si>
    <t>2000000038933</t>
  </si>
  <si>
    <t>2000000038964</t>
  </si>
  <si>
    <t>2000000038995</t>
  </si>
  <si>
    <t>2000000038988</t>
  </si>
  <si>
    <t>2000000039053</t>
  </si>
  <si>
    <t>2000000038940</t>
  </si>
  <si>
    <t>2000000039015</t>
  </si>
  <si>
    <t>2000000039022</t>
  </si>
  <si>
    <t>2000000039046</t>
  </si>
  <si>
    <t>2000000038971</t>
  </si>
  <si>
    <t>2000000039039</t>
  </si>
  <si>
    <t>2000000038957</t>
  </si>
  <si>
    <t>DECOTOP Estela XXXXL – Пластина из коры пробкового дуба, от 70 см</t>
  </si>
  <si>
    <t>2000000039008</t>
  </si>
  <si>
    <t>2000000043876</t>
  </si>
  <si>
    <t>2000000043883</t>
  </si>
  <si>
    <t>Органика/Листья</t>
  </si>
  <si>
    <t>2000000045931</t>
  </si>
  <si>
    <t>DT502102</t>
  </si>
  <si>
    <t>DECOTOP Guava S – Листья гуавы, 15-20 см, 10 шт.</t>
  </si>
  <si>
    <t>2000000045979</t>
  </si>
  <si>
    <t>2000000045887</t>
  </si>
  <si>
    <t>2000000045870</t>
  </si>
  <si>
    <t>2000000046082</t>
  </si>
  <si>
    <t>2000000046075</t>
  </si>
  <si>
    <t>2000000045962</t>
  </si>
  <si>
    <t>2000000045955</t>
  </si>
  <si>
    <t>Органика/Плоды</t>
  </si>
  <si>
    <t>2000000046204</t>
  </si>
  <si>
    <t>2000000046228</t>
  </si>
  <si>
    <t>Органика/Субстраты</t>
  </si>
  <si>
    <t>DECOTOP Coco Coir S Block - Субстрат из оболочки кокосового ореха, 1-5 мм, 640 г/1=7 л</t>
  </si>
  <si>
    <t>2000000044422</t>
  </si>
  <si>
    <t>DECOTOP Coco Coir S Block - Субстрат из оболочки кокосового ореха, 1-5 мм, 5100 г/12=84 л</t>
  </si>
  <si>
    <t>2000000044415</t>
  </si>
  <si>
    <t>DECOTOP Coco Coir S Block - Субстрат из оболочки кокосового ореха, 1-5 мм, 200 г/0.4=4 л</t>
  </si>
  <si>
    <t>2000000043852</t>
  </si>
  <si>
    <t>DECOTOP Coco Coir M Block - Субстрат из оболочки кокосового ореха, 5-20 мм, 500 г/1=6 л</t>
  </si>
  <si>
    <t>2000000044354</t>
  </si>
  <si>
    <t>DECOTOP Coco Coir M Block - Субстрат из оболочки кокосового ореха, 5-20 мм, 4700 г/12=76 л</t>
  </si>
  <si>
    <t>2000000044347</t>
  </si>
  <si>
    <t>DECOTOP Coco Coir M - Субстрат из оболочки кокосового ореха, 5-20 мм, 100 г/1 л</t>
  </si>
  <si>
    <t>2000000043807</t>
  </si>
  <si>
    <t>DECOTOP Coco Coir M - Субстрат из оболочки кокосового ореха, 5-20 мм, 300 г/3 л</t>
  </si>
  <si>
    <t>2000000044392</t>
  </si>
  <si>
    <t>DT582205</t>
  </si>
  <si>
    <t>DECOTOP Coco Coir M - Субстрат из оболочки кокосового ореха, 5-20 мм, 500 г/5 л</t>
  </si>
  <si>
    <t>2000000043869</t>
  </si>
  <si>
    <t>DECOTOP Coco Coir M - Субстрат из оболочки кокосового ореха, 5-20 мм, 1000 г/9 л</t>
  </si>
  <si>
    <t>2000000044361</t>
  </si>
  <si>
    <t>DECOTOP Coco Coir M - Субстрат из оболочки кокосового ореха, 5-20 мм, 2300 г/21 л</t>
  </si>
  <si>
    <t>2000000044385</t>
  </si>
  <si>
    <t>2000000036533</t>
  </si>
  <si>
    <t>2000000036564</t>
  </si>
  <si>
    <t>2000000036519</t>
  </si>
  <si>
    <t>2000000036502</t>
  </si>
  <si>
    <t>2000000036496</t>
  </si>
  <si>
    <t>2000000036540</t>
  </si>
  <si>
    <t>2000000036557</t>
  </si>
  <si>
    <t>2000000036526</t>
  </si>
  <si>
    <t>2000000036595</t>
  </si>
  <si>
    <t>2000000036601</t>
  </si>
  <si>
    <t>2000000036571</t>
  </si>
  <si>
    <t>2000000036588</t>
  </si>
  <si>
    <t>DECOTOP Meta - Природный чистый светлый гравий, 5-10 мм, 1.5 кг/1 л</t>
  </si>
  <si>
    <t>DECOTOP Meta - Природный чистый светлый гравий, 5-10 мм, 6 кг/4 л</t>
  </si>
  <si>
    <t>DECOTOP Meta - Природный чистый светлый гравий, 5-10 мм, 15 кг/9 л</t>
  </si>
  <si>
    <t>DT101501</t>
  </si>
  <si>
    <t>DT101504</t>
  </si>
  <si>
    <t>DT101509</t>
  </si>
  <si>
    <t>DECOTOP Tigris - Природный желтый гравий, 2-5 мм, 1.5 кг/1 л</t>
  </si>
  <si>
    <t>DECOTOP Tigris - Природный желтый гравий, 2-5 мм, 6 кг/4 л</t>
  </si>
  <si>
    <t>DECOTOP Tigris - Природный желтый гравий, 2-5 мм, 15 кг/9 л</t>
  </si>
  <si>
    <t>DECOTOP Tigris - Природный желтый гравий, 5-10 мм, 1.5 кг/1 л</t>
  </si>
  <si>
    <t>DECOTOP Tigris - Природный желтый гравий, 5-10 мм, 6 кг/4 л</t>
  </si>
  <si>
    <t>DECOTOP Tigris - Природный желтый гравий, 5-10 мм, 15 кг/9 л</t>
  </si>
  <si>
    <t>DT107601</t>
  </si>
  <si>
    <t>DT107604</t>
  </si>
  <si>
    <t>DT107609</t>
  </si>
  <si>
    <t>DECOTOP Caspian - Природный бежевый гравий, 5-10 мм, 1.5 кг/1 л</t>
  </si>
  <si>
    <t>DECOTOP Caspian - Природный бежевый гравий, 5-10 мм, 6 кг/4 л</t>
  </si>
  <si>
    <t>DECOTOP Caspian - Природный бежевый гравий, 5-10 мм, 15 кг/9 л</t>
  </si>
  <si>
    <t>DT108601</t>
  </si>
  <si>
    <t>DT108604</t>
  </si>
  <si>
    <t>DT108609</t>
  </si>
  <si>
    <t>DT114601</t>
  </si>
  <si>
    <t>DT114604</t>
  </si>
  <si>
    <t>DT114609</t>
  </si>
  <si>
    <t>DECOTOP Virgin - Природный бордовый гравий, 5-10 мм, 1.5 кг/1 л</t>
  </si>
  <si>
    <t>DECOTOP Virgin - Природный бордовый гравий, 5-10 мм, 6 кг/4 л</t>
  </si>
  <si>
    <t>DECOTOP Virgin - Природный бордовый гравий, 5-10 мм, 15 кг/9 л</t>
  </si>
  <si>
    <t>DECOTOP Onyx - Природный тёмный гравий, 2-5 мм, 1.5 кг/1 л</t>
  </si>
  <si>
    <t>DECOTOP Onyx - Природный тёмный гравий, 2-5 мм, 6 кг/4 л</t>
  </si>
  <si>
    <t>DECOTOP Onyx - Природный тёмный гравий, 2-5 мм, 15 кг/9 л</t>
  </si>
  <si>
    <t>DECOTOP Onyx - Природный тёмный гравий, 5-10 мм, 15 кг/9 л</t>
  </si>
  <si>
    <t>DECOTOP Onyx - Природный тёмный гравий, 5-10 мм, 6 кг/4 л</t>
  </si>
  <si>
    <t>DECOTOP Onyx - Природный тёмный гравий, 5-10 мм, 1.5 кг/1 л</t>
  </si>
  <si>
    <t>DT116601</t>
  </si>
  <si>
    <t>DT116604</t>
  </si>
  <si>
    <t>DT116609</t>
  </si>
  <si>
    <t>DECOTOP Argun - Природный тёмный гравий, 2-5 мм, 1.5 кг/1 л</t>
  </si>
  <si>
    <t>DECOTOP Argun - Природный тёмный гравий, 2-5 мм, 6 кг/4 л</t>
  </si>
  <si>
    <t>DECOTOP Argun - Природный тёмный гравий, 2-5 мм, 15 кг/9 л</t>
  </si>
  <si>
    <t>DECOTOP Argun - Природный тёмный гравий, 5-10 мм, 1.5 кг/1 л</t>
  </si>
  <si>
    <t>DECOTOP Argun - Природный тёмный гравий, 5-10 мм, 6 кг/4 л</t>
  </si>
  <si>
    <t>DECOTOP Argun - Природный тёмный гравий, 5-10 мм, 15 кг/9 л</t>
  </si>
  <si>
    <t>DT117601</t>
  </si>
  <si>
    <t>DT117604</t>
  </si>
  <si>
    <t>DT117609</t>
  </si>
  <si>
    <t>DT222501</t>
  </si>
  <si>
    <t>DT222504</t>
  </si>
  <si>
    <t>DECOTOP Stream - Натуральная тёмная галька, 5-10 см, 1.5 кг/1 л</t>
  </si>
  <si>
    <t>DECOTOP Stream - Натуральная тёмная галька, 5-10 см, 6 кг/4 л</t>
  </si>
  <si>
    <t>DECOTOP Lemnos S - Коряга из лозы винограда 38-50 см для террариумов</t>
  </si>
  <si>
    <t>DECOTOP Lemnos M - Коряга из лозы винограда 40-60 см для террариумов</t>
  </si>
  <si>
    <t>DECOTOP Lemnos L - Коряга из лозы винограда 42-70 см для террариумов</t>
  </si>
  <si>
    <t>DECOTOP Lemnos XL - Коряга из лозы винограда 44-80 см для террариумов</t>
  </si>
  <si>
    <t>DECOTOP Lemnos XXL - Коряга из лозы винограда 46-90 см для террариумов</t>
  </si>
  <si>
    <t>DECOTOP Lemnos XXXL - Коряга из лозы винограда 48-100 см для террариумов</t>
  </si>
  <si>
    <t>DECOTOP Lemnos XXXXL - Коряга из лозы винограда 50-110 см для террариумов</t>
  </si>
  <si>
    <t>DECOTOP Lemnos liana S - Коряга из лозы винограда 50-100 см для террариумов</t>
  </si>
  <si>
    <t>DECOTOP Lemnos liana M - Коряга из лозы винограда 60-110 см для террариумов</t>
  </si>
  <si>
    <t>DECOTOP Lemnos liana L - Коряга из лозы винограда 70-120 см для террариумов</t>
  </si>
  <si>
    <t>DECOTOP Lemnos liana XL - Коряга из лозы винограда 80-130 см для террариумов</t>
  </si>
  <si>
    <t>DECOTOP Lemnos liana XXL - Коряга из лозы винограда 90-140 см для террариумов</t>
  </si>
  <si>
    <t>DECOTOP Lemnos liana XXXL - Коряга из лозы винограда 100-150 см для террариумов</t>
  </si>
  <si>
    <t>DECOTOP Lemnos liana XXXXL - Коряга из лозы винограда 110-160 см для террариумов</t>
  </si>
  <si>
    <t>DT418006</t>
  </si>
  <si>
    <t>DT418007</t>
  </si>
  <si>
    <t>DT418008</t>
  </si>
  <si>
    <t>DT418009</t>
  </si>
  <si>
    <t>DT418010</t>
  </si>
  <si>
    <t>DT418011</t>
  </si>
  <si>
    <t>DT418012</t>
  </si>
  <si>
    <t>DT417006</t>
  </si>
  <si>
    <t>DT417007</t>
  </si>
  <si>
    <t>DT417008</t>
  </si>
  <si>
    <t>DT417009</t>
  </si>
  <si>
    <t>DT417010</t>
  </si>
  <si>
    <t>DT417011</t>
  </si>
  <si>
    <t>DT417012</t>
  </si>
  <si>
    <t>DT408007</t>
  </si>
  <si>
    <t>DT408008</t>
  </si>
  <si>
    <t>DECOTOP Okinawa M – Натуральная коряга 35-65 см для аквариумов от 50 л</t>
  </si>
  <si>
    <t>DECOTOP Okinawa L – Натуральная коряга 40-70 см для аквариумов от 60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</si>
</sst>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1"/>
      <color theme="1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sz val="11"/>
      <name val="Calibri"/>
    </font>
    <font>
      <u/>
      <sz val="10"/>
      <color theme="10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theme="10"/>
      <name val="Calibri"/>
    </font>
    <font>
      <u/>
      <sz val="10"/>
      <color theme="10"/>
      <name val="Calibri"/>
    </font>
    <font>
      <sz val="10"/>
      <color theme="1"/>
      <name val="Arial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theme="10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0070C0"/>
      <name val="Calibri"/>
    </font>
    <font>
      <u/>
      <sz val="10"/>
      <color rgb="FF1155CC"/>
      <name val="Calibri"/>
    </font>
    <font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theme="10"/>
      <name val="Calibri"/>
    </font>
    <font>
      <u/>
      <sz val="10"/>
      <color rgb="FF0000FF"/>
      <name val="Calibri"/>
    </font>
    <font>
      <u/>
      <sz val="10"/>
      <color rgb="FF1155CC"/>
      <name val="Calibri"/>
    </font>
    <font>
      <b/>
      <sz val="11"/>
      <color rgb="FF000000"/>
      <name val="Calibri"/>
    </font>
    <font>
      <sz val="11"/>
      <color theme="1"/>
      <name val="Calibri"/>
    </font>
    <font>
      <u/>
      <sz val="11"/>
      <color theme="10"/>
      <name val="Calibri"/>
      <scheme val="minor"/>
    </font>
    <font>
      <u/>
      <sz val="10"/>
      <color rgb="FF1155CC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u/>
      <sz val="10"/>
      <color rgb="FF1155CC"/>
      <name val="Calibri"/>
      <family val="2"/>
      <charset val="204"/>
    </font>
    <font>
      <sz val="1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D8D8D8"/>
      </patternFill>
    </fill>
    <fill>
      <patternFill patternType="solid">
        <fgColor rgb="FFFFC000"/>
        <bgColor rgb="FF00B05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FFC000"/>
      </patternFill>
    </fill>
  </fills>
  <borders count="1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medium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thin">
        <color rgb="FFD8D8D8"/>
      </top>
      <bottom style="thin">
        <color rgb="FFD8D8D8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/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D8D8D8"/>
      </bottom>
      <diagonal/>
    </border>
    <border>
      <left/>
      <right style="medium">
        <color rgb="FF000000"/>
      </right>
      <top/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 style="thin">
        <color rgb="FF000000"/>
      </left>
      <right/>
      <top/>
      <bottom style="thin">
        <color rgb="FFD8D8D8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D8D8D8"/>
      </left>
      <right style="thin">
        <color rgb="FF000000"/>
      </right>
      <top/>
      <bottom/>
      <diagonal/>
    </border>
    <border>
      <left style="thin">
        <color rgb="FFD8D8D8"/>
      </left>
      <right style="thin">
        <color rgb="FF000000"/>
      </right>
      <top/>
      <bottom style="thin">
        <color rgb="FFD8D8D8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 style="thin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rgb="FF000000"/>
      </left>
      <right style="thin">
        <color rgb="FF000000"/>
      </right>
      <top style="thin">
        <color rgb="FFEFEFEF"/>
      </top>
      <bottom style="thin">
        <color rgb="FFEFEFEF"/>
      </bottom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rgb="FF000000"/>
      </left>
      <right/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rgb="FF000000"/>
      </right>
      <top style="thin">
        <color rgb="FFEFEFEF"/>
      </top>
      <bottom style="thin">
        <color rgb="FFEFEFEF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487">
    <xf numFmtId="0" fontId="0" fillId="0" borderId="0" xfId="0" applyFont="1" applyAlignment="1"/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1" fontId="1" fillId="6" borderId="16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1" fontId="2" fillId="6" borderId="2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vertical="center"/>
    </xf>
    <xf numFmtId="1" fontId="2" fillId="4" borderId="22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left" vertical="center"/>
    </xf>
    <xf numFmtId="0" fontId="2" fillId="4" borderId="25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1" fontId="2" fillId="6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" fontId="2" fillId="6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7" borderId="31" xfId="0" applyFont="1" applyFill="1" applyBorder="1" applyAlignment="1">
      <alignment horizontal="left" vertical="center"/>
    </xf>
    <xf numFmtId="0" fontId="10" fillId="7" borderId="38" xfId="0" applyFont="1" applyFill="1" applyBorder="1" applyAlignment="1">
      <alignment horizontal="left" vertical="center"/>
    </xf>
    <xf numFmtId="0" fontId="2" fillId="7" borderId="39" xfId="0" applyFont="1" applyFill="1" applyBorder="1" applyAlignment="1">
      <alignment vertical="center"/>
    </xf>
    <xf numFmtId="1" fontId="2" fillId="7" borderId="40" xfId="0" applyNumberFormat="1" applyFont="1" applyFill="1" applyBorder="1" applyAlignment="1">
      <alignment horizontal="center" vertical="center"/>
    </xf>
    <xf numFmtId="1" fontId="2" fillId="7" borderId="31" xfId="0" applyNumberFormat="1" applyFont="1" applyFill="1" applyBorder="1" applyAlignment="1">
      <alignment horizontal="center" vertical="center"/>
    </xf>
    <xf numFmtId="1" fontId="2" fillId="7" borderId="38" xfId="0" applyNumberFormat="1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vertical="center"/>
    </xf>
    <xf numFmtId="1" fontId="2" fillId="7" borderId="31" xfId="0" applyNumberFormat="1" applyFont="1" applyFill="1" applyBorder="1" applyAlignment="1">
      <alignment horizontal="left" vertical="center"/>
    </xf>
    <xf numFmtId="0" fontId="2" fillId="7" borderId="31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1" fontId="2" fillId="8" borderId="43" xfId="0" applyNumberFormat="1" applyFont="1" applyFill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1" fontId="2" fillId="4" borderId="46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vertical="center"/>
    </xf>
    <xf numFmtId="0" fontId="12" fillId="2" borderId="4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1" fontId="13" fillId="4" borderId="2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14" fillId="4" borderId="25" xfId="0" applyFont="1" applyFill="1" applyBorder="1" applyAlignment="1">
      <alignment horizontal="left" vertical="center"/>
    </xf>
    <xf numFmtId="1" fontId="2" fillId="0" borderId="49" xfId="0" applyNumberFormat="1" applyFont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2" fontId="2" fillId="5" borderId="25" xfId="0" applyNumberFormat="1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2" fontId="2" fillId="5" borderId="29" xfId="0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2" fontId="2" fillId="5" borderId="55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1" fontId="2" fillId="6" borderId="56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1" fontId="2" fillId="4" borderId="57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1" fontId="2" fillId="4" borderId="59" xfId="0" applyNumberFormat="1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 vertical="center"/>
    </xf>
    <xf numFmtId="1" fontId="2" fillId="4" borderId="60" xfId="0" applyNumberFormat="1" applyFont="1" applyFill="1" applyBorder="1" applyAlignment="1">
      <alignment horizontal="center" vertical="center"/>
    </xf>
    <xf numFmtId="1" fontId="2" fillId="4" borderId="58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6" borderId="56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164" fontId="2" fillId="4" borderId="55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1" fontId="2" fillId="4" borderId="56" xfId="0" applyNumberFormat="1" applyFont="1" applyFill="1" applyBorder="1" applyAlignment="1">
      <alignment horizontal="center" vertical="center"/>
    </xf>
    <xf numFmtId="1" fontId="2" fillId="4" borderId="55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164" fontId="2" fillId="5" borderId="25" xfId="0" applyNumberFormat="1" applyFont="1" applyFill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1" fontId="2" fillId="0" borderId="64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19" fillId="4" borderId="15" xfId="0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1" fontId="2" fillId="4" borderId="66" xfId="0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164" fontId="2" fillId="5" borderId="55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1" fontId="2" fillId="0" borderId="67" xfId="0" applyNumberFormat="1" applyFont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4" borderId="68" xfId="0" applyFont="1" applyFill="1" applyBorder="1" applyAlignment="1">
      <alignment vertical="center"/>
    </xf>
    <xf numFmtId="164" fontId="2" fillId="4" borderId="66" xfId="0" applyNumberFormat="1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vertical="center"/>
    </xf>
    <xf numFmtId="0" fontId="2" fillId="4" borderId="69" xfId="0" applyFont="1" applyFill="1" applyBorder="1" applyAlignment="1">
      <alignment horizontal="center" vertical="center"/>
    </xf>
    <xf numFmtId="1" fontId="2" fillId="4" borderId="70" xfId="0" applyNumberFormat="1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7" borderId="25" xfId="0" applyFont="1" applyFill="1" applyBorder="1" applyAlignment="1">
      <alignment horizontal="center" vertical="center"/>
    </xf>
    <xf numFmtId="164" fontId="2" fillId="5" borderId="29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164" fontId="2" fillId="9" borderId="25" xfId="0" applyNumberFormat="1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vertical="center"/>
    </xf>
    <xf numFmtId="0" fontId="2" fillId="9" borderId="22" xfId="0" applyFont="1" applyFill="1" applyBorder="1" applyAlignment="1">
      <alignment horizontal="center" vertical="center"/>
    </xf>
    <xf numFmtId="1" fontId="2" fillId="9" borderId="25" xfId="0" applyNumberFormat="1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1" fontId="2" fillId="9" borderId="25" xfId="0" applyNumberFormat="1" applyFont="1" applyFill="1" applyBorder="1" applyAlignment="1">
      <alignment horizontal="left" vertical="center"/>
    </xf>
    <xf numFmtId="0" fontId="2" fillId="9" borderId="5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vertical="center"/>
    </xf>
    <xf numFmtId="0" fontId="2" fillId="9" borderId="26" xfId="0" applyFont="1" applyFill="1" applyBorder="1" applyAlignment="1">
      <alignment horizontal="center" vertical="center"/>
    </xf>
    <xf numFmtId="1" fontId="2" fillId="9" borderId="70" xfId="0" applyNumberFormat="1" applyFont="1" applyFill="1" applyBorder="1" applyAlignment="1">
      <alignment horizontal="center" vertical="center"/>
    </xf>
    <xf numFmtId="0" fontId="22" fillId="4" borderId="68" xfId="0" applyFont="1" applyFill="1" applyBorder="1" applyAlignment="1">
      <alignment vertical="center"/>
    </xf>
    <xf numFmtId="164" fontId="2" fillId="5" borderId="66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1" fontId="2" fillId="4" borderId="74" xfId="0" applyNumberFormat="1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/>
    </xf>
    <xf numFmtId="0" fontId="26" fillId="4" borderId="38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/>
    </xf>
    <xf numFmtId="1" fontId="2" fillId="4" borderId="40" xfId="0" applyNumberFormat="1" applyFont="1" applyFill="1" applyBorder="1" applyAlignment="1">
      <alignment horizontal="center" vertical="center"/>
    </xf>
    <xf numFmtId="1" fontId="2" fillId="4" borderId="31" xfId="0" applyNumberFormat="1" applyFont="1" applyFill="1" applyBorder="1" applyAlignment="1">
      <alignment horizontal="center" vertical="center"/>
    </xf>
    <xf numFmtId="1" fontId="2" fillId="4" borderId="38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1" fontId="2" fillId="4" borderId="31" xfId="0" applyNumberFormat="1" applyFont="1" applyFill="1" applyBorder="1" applyAlignment="1">
      <alignment horizontal="left" vertical="center"/>
    </xf>
    <xf numFmtId="0" fontId="2" fillId="6" borderId="34" xfId="0" applyFont="1" applyFill="1" applyBorder="1" applyAlignment="1">
      <alignment horizontal="center" vertical="center"/>
    </xf>
    <xf numFmtId="0" fontId="27" fillId="4" borderId="76" xfId="0" applyFont="1" applyFill="1" applyBorder="1" applyAlignment="1">
      <alignment vertical="center"/>
    </xf>
    <xf numFmtId="0" fontId="28" fillId="4" borderId="77" xfId="0" applyFont="1" applyFill="1" applyBorder="1" applyAlignment="1">
      <alignment vertical="center"/>
    </xf>
    <xf numFmtId="0" fontId="29" fillId="4" borderId="78" xfId="0" applyFont="1" applyFill="1" applyBorder="1" applyAlignment="1">
      <alignment vertical="center"/>
    </xf>
    <xf numFmtId="0" fontId="2" fillId="9" borderId="31" xfId="0" applyFont="1" applyFill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vertical="center"/>
    </xf>
    <xf numFmtId="0" fontId="2" fillId="9" borderId="34" xfId="0" applyFont="1" applyFill="1" applyBorder="1" applyAlignment="1">
      <alignment horizontal="center" vertical="center"/>
    </xf>
    <xf numFmtId="1" fontId="2" fillId="9" borderId="40" xfId="0" applyNumberFormat="1" applyFont="1" applyFill="1" applyBorder="1" applyAlignment="1">
      <alignment horizontal="center" vertical="center"/>
    </xf>
    <xf numFmtId="1" fontId="2" fillId="9" borderId="31" xfId="0" applyNumberFormat="1" applyFont="1" applyFill="1" applyBorder="1" applyAlignment="1">
      <alignment horizontal="center" vertical="center"/>
    </xf>
    <xf numFmtId="1" fontId="2" fillId="9" borderId="38" xfId="0" applyNumberFormat="1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1" fontId="2" fillId="9" borderId="29" xfId="0" applyNumberFormat="1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31" fillId="7" borderId="38" xfId="0" applyFont="1" applyFill="1" applyBorder="1" applyAlignment="1">
      <alignment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4" fillId="4" borderId="27" xfId="0" applyFont="1" applyFill="1" applyBorder="1" applyAlignment="1">
      <alignment horizontal="left" vertical="center"/>
    </xf>
    <xf numFmtId="0" fontId="2" fillId="4" borderId="79" xfId="0" applyFont="1" applyFill="1" applyBorder="1" applyAlignment="1">
      <alignment horizontal="left" vertical="center"/>
    </xf>
    <xf numFmtId="0" fontId="35" fillId="4" borderId="80" xfId="0" applyFont="1" applyFill="1" applyBorder="1" applyAlignment="1">
      <alignment horizontal="left" vertical="center"/>
    </xf>
    <xf numFmtId="0" fontId="2" fillId="4" borderId="81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vertical="center"/>
    </xf>
    <xf numFmtId="0" fontId="2" fillId="4" borderId="82" xfId="0" applyFont="1" applyFill="1" applyBorder="1" applyAlignment="1">
      <alignment horizontal="center" vertical="center"/>
    </xf>
    <xf numFmtId="1" fontId="2" fillId="4" borderId="83" xfId="0" applyNumberFormat="1" applyFont="1" applyFill="1" applyBorder="1" applyAlignment="1">
      <alignment horizontal="center" vertical="center"/>
    </xf>
    <xf numFmtId="1" fontId="2" fillId="4" borderId="79" xfId="0" applyNumberFormat="1" applyFont="1" applyFill="1" applyBorder="1" applyAlignment="1">
      <alignment horizontal="center" vertical="center"/>
    </xf>
    <xf numFmtId="1" fontId="2" fillId="4" borderId="80" xfId="0" applyNumberFormat="1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1" fontId="2" fillId="4" borderId="79" xfId="0" applyNumberFormat="1" applyFont="1" applyFill="1" applyBorder="1" applyAlignment="1">
      <alignment horizontal="left" vertical="center"/>
    </xf>
    <xf numFmtId="0" fontId="2" fillId="4" borderId="79" xfId="0" applyFont="1" applyFill="1" applyBorder="1" applyAlignment="1">
      <alignment vertical="center"/>
    </xf>
    <xf numFmtId="0" fontId="2" fillId="9" borderId="26" xfId="0" applyFont="1" applyFill="1" applyBorder="1" applyAlignment="1">
      <alignment horizontal="left" vertical="center"/>
    </xf>
    <xf numFmtId="0" fontId="36" fillId="9" borderId="27" xfId="0" applyFont="1" applyFill="1" applyBorder="1" applyAlignment="1">
      <alignment horizontal="left" vertical="center"/>
    </xf>
    <xf numFmtId="0" fontId="2" fillId="9" borderId="28" xfId="0" applyFont="1" applyFill="1" applyBorder="1" applyAlignment="1">
      <alignment vertical="center"/>
    </xf>
    <xf numFmtId="0" fontId="2" fillId="9" borderId="27" xfId="0" applyFont="1" applyFill="1" applyBorder="1" applyAlignment="1">
      <alignment horizontal="center" vertical="center"/>
    </xf>
    <xf numFmtId="0" fontId="37" fillId="0" borderId="86" xfId="0" applyFont="1" applyBorder="1" applyAlignment="1">
      <alignment horizontal="left" vertical="center"/>
    </xf>
    <xf numFmtId="0" fontId="2" fillId="3" borderId="74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2" fillId="6" borderId="73" xfId="0" applyFont="1" applyFill="1" applyBorder="1" applyAlignment="1">
      <alignment horizontal="center" vertical="center"/>
    </xf>
    <xf numFmtId="1" fontId="2" fillId="0" borderId="87" xfId="0" applyNumberFormat="1" applyFont="1" applyBorder="1" applyAlignment="1">
      <alignment horizontal="center" vertical="center"/>
    </xf>
    <xf numFmtId="1" fontId="2" fillId="0" borderId="89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4" borderId="90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vertical="center"/>
    </xf>
    <xf numFmtId="1" fontId="2" fillId="4" borderId="90" xfId="0" applyNumberFormat="1" applyFont="1" applyFill="1" applyBorder="1" applyAlignment="1">
      <alignment horizontal="center" vertical="center"/>
    </xf>
    <xf numFmtId="1" fontId="2" fillId="4" borderId="75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38" fillId="6" borderId="48" xfId="0" applyFont="1" applyFill="1" applyBorder="1" applyAlignment="1">
      <alignment horizontal="left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1" fontId="2" fillId="6" borderId="55" xfId="0" applyNumberFormat="1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1" fontId="1" fillId="6" borderId="55" xfId="0" applyNumberFormat="1" applyFont="1" applyFill="1" applyBorder="1" applyAlignment="1">
      <alignment horizontal="center" vertical="center"/>
    </xf>
    <xf numFmtId="0" fontId="39" fillId="2" borderId="48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1" fontId="2" fillId="0" borderId="53" xfId="0" applyNumberFormat="1" applyFont="1" applyBorder="1" applyAlignment="1">
      <alignment horizontal="left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left" vertical="center"/>
    </xf>
    <xf numFmtId="0" fontId="40" fillId="4" borderId="73" xfId="0" applyFont="1" applyFill="1" applyBorder="1" applyAlignment="1">
      <alignment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41" fillId="0" borderId="0" xfId="0" applyFont="1"/>
    <xf numFmtId="1" fontId="41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/>
    <xf numFmtId="1" fontId="42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10" borderId="27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12" borderId="19" xfId="0" applyFont="1" applyFill="1" applyBorder="1" applyAlignment="1">
      <alignment horizontal="left" vertical="center"/>
    </xf>
    <xf numFmtId="0" fontId="6" fillId="12" borderId="24" xfId="0" applyFont="1" applyFill="1" applyBorder="1" applyAlignment="1">
      <alignment horizontal="left" vertical="center"/>
    </xf>
    <xf numFmtId="0" fontId="2" fillId="12" borderId="0" xfId="0" applyFont="1" applyFill="1" applyAlignment="1">
      <alignment horizontal="center" vertical="center"/>
    </xf>
    <xf numFmtId="0" fontId="2" fillId="12" borderId="21" xfId="0" applyFont="1" applyFill="1" applyBorder="1" applyAlignment="1">
      <alignment vertical="center"/>
    </xf>
    <xf numFmtId="1" fontId="2" fillId="13" borderId="22" xfId="0" applyNumberFormat="1" applyFont="1" applyFill="1" applyBorder="1" applyAlignment="1">
      <alignment horizontal="center" vertical="center"/>
    </xf>
    <xf numFmtId="1" fontId="2" fillId="12" borderId="0" xfId="0" applyNumberFormat="1" applyFont="1" applyFill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1" fontId="2" fillId="12" borderId="23" xfId="0" applyNumberFormat="1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0" xfId="0" applyFont="1" applyFill="1" applyAlignment="1">
      <alignment vertical="center"/>
    </xf>
    <xf numFmtId="1" fontId="2" fillId="12" borderId="0" xfId="0" applyNumberFormat="1" applyFont="1" applyFill="1" applyAlignment="1">
      <alignment horizontal="left" vertical="center"/>
    </xf>
    <xf numFmtId="0" fontId="0" fillId="12" borderId="0" xfId="0" applyFont="1" applyFill="1" applyAlignment="1"/>
    <xf numFmtId="0" fontId="2" fillId="12" borderId="26" xfId="0" applyFont="1" applyFill="1" applyBorder="1" applyAlignment="1">
      <alignment horizontal="left" vertical="center"/>
    </xf>
    <xf numFmtId="0" fontId="7" fillId="12" borderId="27" xfId="0" applyFont="1" applyFill="1" applyBorder="1" applyAlignment="1">
      <alignment horizontal="left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vertical="center"/>
    </xf>
    <xf numFmtId="0" fontId="2" fillId="12" borderId="27" xfId="0" applyFont="1" applyFill="1" applyBorder="1" applyAlignment="1">
      <alignment horizontal="center" vertical="center"/>
    </xf>
    <xf numFmtId="1" fontId="2" fillId="12" borderId="25" xfId="0" applyNumberFormat="1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1" fontId="2" fillId="12" borderId="29" xfId="0" applyNumberFormat="1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1" fontId="2" fillId="12" borderId="25" xfId="0" applyNumberFormat="1" applyFont="1" applyFill="1" applyBorder="1" applyAlignment="1">
      <alignment horizontal="left" vertical="center"/>
    </xf>
    <xf numFmtId="0" fontId="2" fillId="12" borderId="25" xfId="0" applyFont="1" applyFill="1" applyBorder="1" applyAlignment="1">
      <alignment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vertical="center"/>
    </xf>
    <xf numFmtId="0" fontId="2" fillId="12" borderId="52" xfId="0" applyFont="1" applyFill="1" applyBorder="1" applyAlignment="1">
      <alignment vertical="center"/>
    </xf>
    <xf numFmtId="164" fontId="2" fillId="14" borderId="16" xfId="0" applyNumberFormat="1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vertical="center"/>
    </xf>
    <xf numFmtId="0" fontId="2" fillId="13" borderId="56" xfId="0" applyFont="1" applyFill="1" applyBorder="1" applyAlignment="1">
      <alignment horizontal="center" vertical="center"/>
    </xf>
    <xf numFmtId="1" fontId="2" fillId="12" borderId="53" xfId="0" applyNumberFormat="1" applyFont="1" applyFill="1" applyBorder="1" applyAlignment="1">
      <alignment horizontal="center" vertical="center"/>
    </xf>
    <xf numFmtId="0" fontId="2" fillId="12" borderId="61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Alignment="1">
      <alignment horizontal="left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vertical="center"/>
    </xf>
    <xf numFmtId="0" fontId="2" fillId="12" borderId="24" xfId="0" applyFont="1" applyFill="1" applyBorder="1" applyAlignment="1">
      <alignment vertical="center"/>
    </xf>
    <xf numFmtId="2" fontId="2" fillId="14" borderId="25" xfId="0" applyNumberFormat="1" applyFont="1" applyFill="1" applyBorder="1" applyAlignment="1">
      <alignment horizontal="center" vertical="center"/>
    </xf>
    <xf numFmtId="1" fontId="2" fillId="12" borderId="21" xfId="0" applyNumberFormat="1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2" fontId="2" fillId="12" borderId="0" xfId="0" applyNumberFormat="1" applyFont="1" applyFill="1" applyAlignment="1">
      <alignment horizontal="center" vertical="center"/>
    </xf>
    <xf numFmtId="0" fontId="2" fillId="12" borderId="24" xfId="0" applyFont="1" applyFill="1" applyBorder="1" applyAlignment="1">
      <alignment horizontal="left" vertical="center"/>
    </xf>
    <xf numFmtId="2" fontId="2" fillId="11" borderId="0" xfId="0" applyNumberFormat="1" applyFont="1" applyFill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4" fillId="0" borderId="24" xfId="1" applyFont="1" applyBorder="1" applyAlignment="1">
      <alignment vertical="center"/>
    </xf>
    <xf numFmtId="0" fontId="0" fillId="0" borderId="0" xfId="0" applyFont="1" applyAlignment="1"/>
    <xf numFmtId="1" fontId="2" fillId="10" borderId="22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1" fontId="2" fillId="15" borderId="22" xfId="0" applyNumberFormat="1" applyFont="1" applyFill="1" applyBorder="1" applyAlignment="1">
      <alignment horizontal="center" vertical="center"/>
    </xf>
    <xf numFmtId="1" fontId="2" fillId="10" borderId="27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24" xfId="0" applyFont="1" applyBorder="1" applyAlignment="1">
      <alignment horizontal="left" vertical="center"/>
    </xf>
    <xf numFmtId="1" fontId="2" fillId="10" borderId="49" xfId="0" applyNumberFormat="1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vertical="center"/>
    </xf>
    <xf numFmtId="1" fontId="2" fillId="0" borderId="92" xfId="0" applyNumberFormat="1" applyFont="1" applyFill="1" applyBorder="1" applyAlignment="1">
      <alignment horizontal="left" vertical="center"/>
    </xf>
    <xf numFmtId="1" fontId="2" fillId="6" borderId="49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45" fillId="0" borderId="92" xfId="0" applyFont="1" applyFill="1" applyBorder="1"/>
    <xf numFmtId="0" fontId="46" fillId="0" borderId="26" xfId="0" applyFont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/>
    </xf>
    <xf numFmtId="0" fontId="2" fillId="11" borderId="94" xfId="0" applyFont="1" applyFill="1" applyBorder="1" applyAlignment="1">
      <alignment horizontal="center" vertical="center"/>
    </xf>
    <xf numFmtId="0" fontId="2" fillId="5" borderId="94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7" xfId="0" applyFont="1" applyFill="1" applyBorder="1" applyAlignment="1">
      <alignment horizontal="left" vertical="center"/>
    </xf>
    <xf numFmtId="0" fontId="2" fillId="12" borderId="19" xfId="0" applyFont="1" applyFill="1" applyBorder="1" applyAlignment="1">
      <alignment vertical="center"/>
    </xf>
    <xf numFmtId="0" fontId="16" fillId="12" borderId="24" xfId="0" applyFont="1" applyFill="1" applyBorder="1" applyAlignment="1">
      <alignment vertical="center"/>
    </xf>
    <xf numFmtId="164" fontId="2" fillId="14" borderId="25" xfId="0" applyNumberFormat="1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164" fontId="2" fillId="14" borderId="29" xfId="0" applyNumberFormat="1" applyFont="1" applyFill="1" applyBorder="1" applyAlignment="1">
      <alignment horizontal="center" vertical="center"/>
    </xf>
    <xf numFmtId="0" fontId="24" fillId="12" borderId="0" xfId="0" applyFont="1" applyFill="1" applyAlignment="1">
      <alignment vertical="center"/>
    </xf>
    <xf numFmtId="164" fontId="2" fillId="11" borderId="94" xfId="0" applyNumberFormat="1" applyFont="1" applyFill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46" fillId="0" borderId="95" xfId="0" applyFont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0" borderId="92" xfId="0" applyFont="1" applyBorder="1" applyAlignment="1">
      <alignment vertical="center"/>
    </xf>
    <xf numFmtId="164" fontId="2" fillId="5" borderId="94" xfId="0" applyNumberFormat="1" applyFont="1" applyFill="1" applyBorder="1" applyAlignment="1">
      <alignment horizontal="center" vertical="center"/>
    </xf>
    <xf numFmtId="0" fontId="0" fillId="10" borderId="0" xfId="0" applyFont="1" applyFill="1" applyAlignment="1"/>
    <xf numFmtId="0" fontId="25" fillId="2" borderId="52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0" fillId="0" borderId="102" xfId="0" applyFont="1" applyBorder="1" applyAlignment="1"/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106" xfId="0" applyFont="1" applyFill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1" fontId="2" fillId="0" borderId="109" xfId="0" applyNumberFormat="1" applyFont="1" applyBorder="1" applyAlignment="1">
      <alignment horizontal="center" vertical="center"/>
    </xf>
    <xf numFmtId="0" fontId="2" fillId="6" borderId="111" xfId="0" applyFont="1" applyFill="1" applyBorder="1" applyAlignment="1">
      <alignment horizontal="center" vertical="center"/>
    </xf>
    <xf numFmtId="0" fontId="0" fillId="10" borderId="110" xfId="0" applyFont="1" applyFill="1" applyBorder="1" applyAlignment="1"/>
    <xf numFmtId="0" fontId="2" fillId="0" borderId="112" xfId="0" applyFont="1" applyBorder="1" applyAlignment="1">
      <alignment horizontal="center" vertical="center"/>
    </xf>
    <xf numFmtId="0" fontId="2" fillId="16" borderId="97" xfId="0" applyFont="1" applyFill="1" applyBorder="1" applyAlignment="1">
      <alignment vertical="center"/>
    </xf>
    <xf numFmtId="0" fontId="2" fillId="16" borderId="98" xfId="0" applyFont="1" applyFill="1" applyBorder="1" applyAlignment="1">
      <alignment vertical="center"/>
    </xf>
    <xf numFmtId="0" fontId="2" fillId="16" borderId="99" xfId="0" applyFont="1" applyFill="1" applyBorder="1" applyAlignment="1">
      <alignment horizontal="center" vertical="center"/>
    </xf>
    <xf numFmtId="0" fontId="2" fillId="16" borderId="99" xfId="0" applyFont="1" applyFill="1" applyBorder="1" applyAlignment="1">
      <alignment vertical="center"/>
    </xf>
    <xf numFmtId="0" fontId="2" fillId="16" borderId="100" xfId="0" applyFont="1" applyFill="1" applyBorder="1" applyAlignment="1">
      <alignment horizontal="center" vertical="center"/>
    </xf>
    <xf numFmtId="1" fontId="2" fillId="16" borderId="99" xfId="0" applyNumberFormat="1" applyFont="1" applyFill="1" applyBorder="1" applyAlignment="1">
      <alignment horizontal="center" vertical="center"/>
    </xf>
    <xf numFmtId="0" fontId="2" fillId="16" borderId="101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/>
    </xf>
    <xf numFmtId="1" fontId="2" fillId="16" borderId="25" xfId="0" applyNumberFormat="1" applyFont="1" applyFill="1" applyBorder="1" applyAlignment="1">
      <alignment horizontal="left" vertical="center"/>
    </xf>
    <xf numFmtId="0" fontId="2" fillId="16" borderId="25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vertical="center"/>
    </xf>
    <xf numFmtId="164" fontId="2" fillId="16" borderId="29" xfId="0" applyNumberFormat="1" applyFont="1" applyFill="1" applyBorder="1" applyAlignment="1">
      <alignment horizontal="center" vertical="center"/>
    </xf>
    <xf numFmtId="0" fontId="2" fillId="16" borderId="49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164" fontId="2" fillId="5" borderId="116" xfId="0" applyNumberFormat="1" applyFont="1" applyFill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6" xfId="0" applyFont="1" applyBorder="1" applyAlignment="1">
      <alignment vertical="center"/>
    </xf>
    <xf numFmtId="0" fontId="2" fillId="6" borderId="117" xfId="0" applyFont="1" applyFill="1" applyBorder="1" applyAlignment="1">
      <alignment horizontal="center" vertical="center"/>
    </xf>
    <xf numFmtId="1" fontId="2" fillId="0" borderId="116" xfId="0" applyNumberFormat="1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2" xfId="0" applyFont="1" applyBorder="1" applyAlignment="1">
      <alignment vertical="center"/>
    </xf>
    <xf numFmtId="0" fontId="46" fillId="0" borderId="112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92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2" fontId="2" fillId="5" borderId="94" xfId="0" applyNumberFormat="1" applyFont="1" applyFill="1" applyBorder="1" applyAlignment="1">
      <alignment horizontal="center" vertical="center"/>
    </xf>
    <xf numFmtId="1" fontId="2" fillId="5" borderId="94" xfId="0" applyNumberFormat="1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" fontId="2" fillId="0" borderId="108" xfId="0" applyNumberFormat="1" applyFont="1" applyBorder="1" applyAlignment="1">
      <alignment horizontal="center" vertical="center"/>
    </xf>
    <xf numFmtId="1" fontId="2" fillId="0" borderId="103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46" fillId="0" borderId="119" xfId="0" applyFont="1" applyBorder="1" applyAlignment="1">
      <alignment horizontal="center" vertical="center"/>
    </xf>
    <xf numFmtId="1" fontId="2" fillId="0" borderId="96" xfId="0" applyNumberFormat="1" applyFont="1" applyBorder="1" applyAlignment="1">
      <alignment horizontal="center" vertical="center"/>
    </xf>
    <xf numFmtId="1" fontId="2" fillId="5" borderId="103" xfId="0" applyNumberFormat="1" applyFont="1" applyFill="1" applyBorder="1" applyAlignment="1">
      <alignment horizontal="center" vertical="center"/>
    </xf>
    <xf numFmtId="0" fontId="2" fillId="0" borderId="108" xfId="0" applyFont="1" applyBorder="1" applyAlignment="1">
      <alignment vertical="center"/>
    </xf>
    <xf numFmtId="0" fontId="1" fillId="2" borderId="106" xfId="0" applyFont="1" applyFill="1" applyBorder="1" applyAlignment="1">
      <alignment vertical="center"/>
    </xf>
    <xf numFmtId="0" fontId="46" fillId="0" borderId="49" xfId="0" applyFont="1" applyBorder="1" applyAlignment="1">
      <alignment horizontal="center" vertical="center"/>
    </xf>
    <xf numFmtId="1" fontId="0" fillId="0" borderId="0" xfId="0" applyNumberFormat="1" applyFont="1" applyAlignment="1"/>
    <xf numFmtId="0" fontId="0" fillId="0" borderId="0" xfId="0" applyFont="1" applyAlignment="1"/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64" fontId="2" fillId="11" borderId="25" xfId="0" applyNumberFormat="1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7" borderId="92" xfId="0" applyFont="1" applyFill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1" fontId="46" fillId="0" borderId="5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0" borderId="8" xfId="0" applyFont="1" applyBorder="1"/>
    <xf numFmtId="0" fontId="1" fillId="2" borderId="2" xfId="0" applyFont="1" applyFill="1" applyBorder="1" applyAlignment="1">
      <alignment horizontal="center" vertical="center"/>
    </xf>
    <xf numFmtId="0" fontId="3" fillId="0" borderId="9" xfId="0" applyFont="1" applyBorder="1"/>
    <xf numFmtId="1" fontId="2" fillId="4" borderId="91" xfId="0" applyNumberFormat="1" applyFont="1" applyFill="1" applyBorder="1" applyAlignment="1">
      <alignment horizontal="center" vertical="center"/>
    </xf>
    <xf numFmtId="0" fontId="3" fillId="0" borderId="63" xfId="0" applyFont="1" applyBorder="1"/>
    <xf numFmtId="0" fontId="3" fillId="0" borderId="65" xfId="0" applyFont="1" applyBorder="1"/>
    <xf numFmtId="0" fontId="3" fillId="0" borderId="92" xfId="0" applyFont="1" applyBorder="1"/>
    <xf numFmtId="0" fontId="0" fillId="0" borderId="0" xfId="0" applyFont="1" applyAlignment="1"/>
    <xf numFmtId="0" fontId="3" fillId="0" borderId="21" xfId="0" applyFont="1" applyBorder="1"/>
    <xf numFmtId="0" fontId="3" fillId="0" borderId="93" xfId="0" applyFont="1" applyBorder="1"/>
    <xf numFmtId="0" fontId="3" fillId="0" borderId="87" xfId="0" applyFont="1" applyBorder="1"/>
    <xf numFmtId="0" fontId="3" fillId="0" borderId="88" xfId="0" applyFont="1" applyBorder="1"/>
    <xf numFmtId="0" fontId="13" fillId="12" borderId="49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115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9525</xdr:rowOff>
    </xdr:from>
    <xdr:ext cx="2124075" cy="3905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otop.ru/product/decotop-matano-prirodnaja-chistaja-lavovaja-kroshka-20-50-mm-1-kg-1-5-l/" TargetMode="External"/><Relationship Id="rId299" Type="http://schemas.openxmlformats.org/officeDocument/2006/relationships/hyperlink" Target="https://decotop.ru/product/coco-coir-m-block-1/" TargetMode="External"/><Relationship Id="rId21" Type="http://schemas.openxmlformats.org/officeDocument/2006/relationships/hyperlink" Target="https://decotop.ru/product/atoyac_1-2_4/" TargetMode="External"/><Relationship Id="rId63" Type="http://schemas.openxmlformats.org/officeDocument/2006/relationships/hyperlink" Target="https://decotop.ru/product/geneva-2-5-4/" TargetMode="External"/><Relationship Id="rId159" Type="http://schemas.openxmlformats.org/officeDocument/2006/relationships/hyperlink" Target="https://decotop.ru/product/jaya_l/" TargetMode="External"/><Relationship Id="rId324" Type="http://schemas.openxmlformats.org/officeDocument/2006/relationships/hyperlink" Target="https://decotop.ru/product/fagus_chips_10-20_1/" TargetMode="External"/><Relationship Id="rId170" Type="http://schemas.openxmlformats.org/officeDocument/2006/relationships/hyperlink" Target="https://decotop.ru/product/decotop-ojos-box-m/" TargetMode="External"/><Relationship Id="rId226" Type="http://schemas.openxmlformats.org/officeDocument/2006/relationships/hyperlink" Target="https://decotop.ru/product/decotop-devon-napolnitel-dlja-biologicheskoj-filtracii-vody-granuly-20-80-mm-600-g-1-l/" TargetMode="External"/><Relationship Id="rId268" Type="http://schemas.openxmlformats.org/officeDocument/2006/relationships/hyperlink" Target="https://decotop.ru/product/ceylon-1/" TargetMode="External"/><Relationship Id="rId32" Type="http://schemas.openxmlformats.org/officeDocument/2006/relationships/hyperlink" Target="https://decotop.ru/product/vuoksa_2-5_1/" TargetMode="External"/><Relationship Id="rId74" Type="http://schemas.openxmlformats.org/officeDocument/2006/relationships/hyperlink" Target="https://decotop.ru/product/virgin_2-5_1/" TargetMode="External"/><Relationship Id="rId128" Type="http://schemas.openxmlformats.org/officeDocument/2006/relationships/hyperlink" Target="https://decotop.ru/product/coral_30-100_1/" TargetMode="External"/><Relationship Id="rId335" Type="http://schemas.openxmlformats.org/officeDocument/2006/relationships/hyperlink" Target="https://decotop.ru/product/bio_space_8_l/" TargetMode="External"/><Relationship Id="rId5" Type="http://schemas.openxmlformats.org/officeDocument/2006/relationships/hyperlink" Target="https://decotop.ru/product/meta_1-2_1/" TargetMode="External"/><Relationship Id="rId181" Type="http://schemas.openxmlformats.org/officeDocument/2006/relationships/hyperlink" Target="https://decotop.ru/product/olympus-box-l/" TargetMode="External"/><Relationship Id="rId237" Type="http://schemas.openxmlformats.org/officeDocument/2006/relationships/hyperlink" Target="https://decotop.ru/product/tamarin_4/" TargetMode="External"/><Relationship Id="rId279" Type="http://schemas.openxmlformats.org/officeDocument/2006/relationships/hyperlink" Target="https://decotop.ru/product/coco_cover_endo_1_2_m_2m/" TargetMode="External"/><Relationship Id="rId43" Type="http://schemas.openxmlformats.org/officeDocument/2006/relationships/hyperlink" Target="https://decotop.ru/product/tanga_01-05_9/" TargetMode="External"/><Relationship Id="rId139" Type="http://schemas.openxmlformats.org/officeDocument/2006/relationships/hyperlink" Target="https://decotop.ru/product/decotop-demirji-box-l/" TargetMode="External"/><Relationship Id="rId290" Type="http://schemas.openxmlformats.org/officeDocument/2006/relationships/hyperlink" Target="https://decotop.ru/product/decotop-elephant-apple-m/" TargetMode="External"/><Relationship Id="rId304" Type="http://schemas.openxmlformats.org/officeDocument/2006/relationships/hyperlink" Target="https://decotop.ru/product/decotop-coco-coir-m-5-20-mm-500g-5l/" TargetMode="External"/><Relationship Id="rId346" Type="http://schemas.openxmlformats.org/officeDocument/2006/relationships/hyperlink" Target="https://decotop.ru/product/best-biotope-aquaria-2018/" TargetMode="External"/><Relationship Id="rId85" Type="http://schemas.openxmlformats.org/officeDocument/2006/relationships/hyperlink" Target="https://decotop.ru/product/argun_2-10_9/" TargetMode="External"/><Relationship Id="rId150" Type="http://schemas.openxmlformats.org/officeDocument/2006/relationships/hyperlink" Target="https://decotop.ru/product/decotop-ihlara-box-l-nabor-kamnej-5-25-sm-dlja-akvariumov-i-terrariumov-17-kg-21-l/" TargetMode="External"/><Relationship Id="rId192" Type="http://schemas.openxmlformats.org/officeDocument/2006/relationships/hyperlink" Target="https://decotop.ru/product/decotop-borneo-xs/" TargetMode="External"/><Relationship Id="rId206" Type="http://schemas.openxmlformats.org/officeDocument/2006/relationships/hyperlink" Target="https://decotop.ru/product/decotop-estela-m-plate/" TargetMode="External"/><Relationship Id="rId248" Type="http://schemas.openxmlformats.org/officeDocument/2006/relationships/hyperlink" Target="https://decotop.ru/product/guava-black-xxs-20/" TargetMode="External"/><Relationship Id="rId12" Type="http://schemas.openxmlformats.org/officeDocument/2006/relationships/hyperlink" Target="https://decotop.ru/product/meta_10-20_4/" TargetMode="External"/><Relationship Id="rId108" Type="http://schemas.openxmlformats.org/officeDocument/2006/relationships/hyperlink" Target="https://decotop.ru/product/decotop-matano-prirodnaja-chistaja-lavovaja-kroshka-2-10-mm-15-kg-21-l/" TargetMode="External"/><Relationship Id="rId315" Type="http://schemas.openxmlformats.org/officeDocument/2006/relationships/hyperlink" Target="https://decotop.ru/product/decotop_sphagnum_top_1/" TargetMode="External"/><Relationship Id="rId357" Type="http://schemas.openxmlformats.org/officeDocument/2006/relationships/drawing" Target="../drawings/drawing1.xml"/><Relationship Id="rId54" Type="http://schemas.openxmlformats.org/officeDocument/2006/relationships/hyperlink" Target="https://decotop.ru/product/yukon_05-1_4/" TargetMode="External"/><Relationship Id="rId96" Type="http://schemas.openxmlformats.org/officeDocument/2006/relationships/hyperlink" Target="https://decotop.ru/product/decotop-malebo-pitatelnyj-grunt-dlja-akvariumnyh-rastenij-2-5-mm-4-kg-4-l/" TargetMode="External"/><Relationship Id="rId161" Type="http://schemas.openxmlformats.org/officeDocument/2006/relationships/hyperlink" Target="https://decotop.ru/product/jaya_box_s/" TargetMode="External"/><Relationship Id="rId217" Type="http://schemas.openxmlformats.org/officeDocument/2006/relationships/hyperlink" Target="https://decotop.ru/product/bambusa_tube_xxs_4_5/" TargetMode="External"/><Relationship Id="rId259" Type="http://schemas.openxmlformats.org/officeDocument/2006/relationships/hyperlink" Target="https://decotop.ru/product/magnolia-m-10/" TargetMode="External"/><Relationship Id="rId23" Type="http://schemas.openxmlformats.org/officeDocument/2006/relationships/hyperlink" Target="https://decotop.ru/product/roanoke_2-5_1/" TargetMode="External"/><Relationship Id="rId119" Type="http://schemas.openxmlformats.org/officeDocument/2006/relationships/hyperlink" Target="https://decotop.ru/product/decotop-matano-prirodnaja-chistaja-lavovaja-kroshka-20-50-mm-6-kg-9-l/" TargetMode="External"/><Relationship Id="rId270" Type="http://schemas.openxmlformats.org/officeDocument/2006/relationships/hyperlink" Target="https://decotop.ru/product/alder-cones-xs/" TargetMode="External"/><Relationship Id="rId326" Type="http://schemas.openxmlformats.org/officeDocument/2006/relationships/hyperlink" Target="https://decotop.ru/product/fagus_chips_10-20_9/" TargetMode="External"/><Relationship Id="rId65" Type="http://schemas.openxmlformats.org/officeDocument/2006/relationships/hyperlink" Target="https://decotop.ru/product/decotop-zambezi_2-10_2/" TargetMode="External"/><Relationship Id="rId130" Type="http://schemas.openxmlformats.org/officeDocument/2006/relationships/hyperlink" Target="https://decotop.ru/product/glacier-30_80_1l/" TargetMode="External"/><Relationship Id="rId172" Type="http://schemas.openxmlformats.org/officeDocument/2006/relationships/hyperlink" Target="https://decotop.ru/product/sinai-s/" TargetMode="External"/><Relationship Id="rId228" Type="http://schemas.openxmlformats.org/officeDocument/2006/relationships/hyperlink" Target="https://decotop.ru/product/decotop-kivach-napolnitel-dlja-biologicheskoj-filtracii-vody-kolca-20-mm-400-g-1-l/" TargetMode="External"/><Relationship Id="rId281" Type="http://schemas.openxmlformats.org/officeDocument/2006/relationships/hyperlink" Target="https://decotop.ru/product/coco_cover_endo-1_2_s_1u/" TargetMode="External"/><Relationship Id="rId337" Type="http://schemas.openxmlformats.org/officeDocument/2006/relationships/hyperlink" Target="https://decotop.ru/product/colibri_s/" TargetMode="External"/><Relationship Id="rId34" Type="http://schemas.openxmlformats.org/officeDocument/2006/relationships/hyperlink" Target="https://decotop.ru/product/vuoksa_2-5_9/" TargetMode="External"/><Relationship Id="rId76" Type="http://schemas.openxmlformats.org/officeDocument/2006/relationships/hyperlink" Target="https://decotop.ru/product/virgin_2-5_9/" TargetMode="External"/><Relationship Id="rId141" Type="http://schemas.openxmlformats.org/officeDocument/2006/relationships/hyperlink" Target="https://decotop.ru/product/etna_xl/" TargetMode="External"/><Relationship Id="rId7" Type="http://schemas.openxmlformats.org/officeDocument/2006/relationships/hyperlink" Target="https://decotop.ru/product/meta_1-2_9/" TargetMode="External"/><Relationship Id="rId183" Type="http://schemas.openxmlformats.org/officeDocument/2006/relationships/hyperlink" Target="https://decotop.ru/product/decotop-taiwan-l/" TargetMode="External"/><Relationship Id="rId239" Type="http://schemas.openxmlformats.org/officeDocument/2006/relationships/hyperlink" Target="https://decotop.ru/product/kanda_4/" TargetMode="External"/><Relationship Id="rId250" Type="http://schemas.openxmlformats.org/officeDocument/2006/relationships/hyperlink" Target="https://decotop.ru/product/jackfruit-s-10/" TargetMode="External"/><Relationship Id="rId292" Type="http://schemas.openxmlformats.org/officeDocument/2006/relationships/hyperlink" Target="https://decotop.ru/product-category/organic/substrat/" TargetMode="External"/><Relationship Id="rId306" Type="http://schemas.openxmlformats.org/officeDocument/2006/relationships/hyperlink" Target="https://decotop.ru/product/decotop-coco-coir-m-substrat-iz-obolochki-kokosovogo-oreha-5-20-mm-2300-g-21-l/" TargetMode="External"/><Relationship Id="rId45" Type="http://schemas.openxmlformats.org/officeDocument/2006/relationships/hyperlink" Target="https://decotop.ru/product/tigris_2-10_1/" TargetMode="External"/><Relationship Id="rId87" Type="http://schemas.openxmlformats.org/officeDocument/2006/relationships/hyperlink" Target="https://decotop.ru/product/sevan_2-5_4/" TargetMode="External"/><Relationship Id="rId110" Type="http://schemas.openxmlformats.org/officeDocument/2006/relationships/hyperlink" Target="https://decotop.ru/product/decotop-matano-prirodnaja-chistaja-lavovaja-kroshka-5-15-mm-3-kg-4-l/" TargetMode="External"/><Relationship Id="rId348" Type="http://schemas.openxmlformats.org/officeDocument/2006/relationships/hyperlink" Target="https://decotop.ru/product/best-biotope-aquaria-2020/" TargetMode="External"/><Relationship Id="rId152" Type="http://schemas.openxmlformats.org/officeDocument/2006/relationships/hyperlink" Target="https://decotop.ru/product/decotop_uluru_box_l/" TargetMode="External"/><Relationship Id="rId194" Type="http://schemas.openxmlformats.org/officeDocument/2006/relationships/hyperlink" Target="https://decotop.ru/product/decotop-borneo-m/" TargetMode="External"/><Relationship Id="rId208" Type="http://schemas.openxmlformats.org/officeDocument/2006/relationships/hyperlink" Target="https://decotop.ru/product/decotop-estela-xl-plate/" TargetMode="External"/><Relationship Id="rId261" Type="http://schemas.openxmlformats.org/officeDocument/2006/relationships/hyperlink" Target="https://decotop.ru/product/bambusa-xxs-40/" TargetMode="External"/><Relationship Id="rId14" Type="http://schemas.openxmlformats.org/officeDocument/2006/relationships/hyperlink" Target="https://decotop.ru/product/atoyac_01-05_1/" TargetMode="External"/><Relationship Id="rId56" Type="http://schemas.openxmlformats.org/officeDocument/2006/relationships/hyperlink" Target="https://decotop.ru/product/yukon_1-2_2/" TargetMode="External"/><Relationship Id="rId317" Type="http://schemas.openxmlformats.org/officeDocument/2006/relationships/hyperlink" Target="https://decotop.ru/product/fagus_chips_2-10_4/" TargetMode="External"/><Relationship Id="rId98" Type="http://schemas.openxmlformats.org/officeDocument/2006/relationships/hyperlink" Target="https://decotop.ru/product/decotop-shanti-pitatelnyj-grunt-dlja-akvariumnyh-rastenij-2-8-mm-1-3-kg-1-5-l/" TargetMode="External"/><Relationship Id="rId121" Type="http://schemas.openxmlformats.org/officeDocument/2006/relationships/hyperlink" Target="https://decotop.ru/product/shadow_10-20_2/" TargetMode="External"/><Relationship Id="rId163" Type="http://schemas.openxmlformats.org/officeDocument/2006/relationships/hyperlink" Target="https://decotop.ru/product/jaya_box_l/" TargetMode="External"/><Relationship Id="rId219" Type="http://schemas.openxmlformats.org/officeDocument/2006/relationships/hyperlink" Target="https://decotop.ru/product/bambusa_tube_s_4_5/" TargetMode="External"/><Relationship Id="rId230" Type="http://schemas.openxmlformats.org/officeDocument/2006/relationships/hyperlink" Target="https://decotop.ru/product/decotop-niagara-napolnitel-dlja-biologicheskoj-filtracii-vody-kolca-15-mm-600-g-1-l/" TargetMode="External"/><Relationship Id="rId25" Type="http://schemas.openxmlformats.org/officeDocument/2006/relationships/hyperlink" Target="https://decotop.ru/product/roanoke_2-5_9/" TargetMode="External"/><Relationship Id="rId46" Type="http://schemas.openxmlformats.org/officeDocument/2006/relationships/hyperlink" Target="https://decotop.ru/product/tigris_2-10_9/" TargetMode="External"/><Relationship Id="rId67" Type="http://schemas.openxmlformats.org/officeDocument/2006/relationships/hyperlink" Target="https://decotop.ru/product/decotop-zambezi_2-10_9/" TargetMode="External"/><Relationship Id="rId272" Type="http://schemas.openxmlformats.org/officeDocument/2006/relationships/hyperlink" Target="https://decotop.ru/product/thelambu-pod-1-4/" TargetMode="External"/><Relationship Id="rId293" Type="http://schemas.openxmlformats.org/officeDocument/2006/relationships/hyperlink" Target="https://decotop.ru/product/decotop-coco-coir-s-block-04/" TargetMode="External"/><Relationship Id="rId307" Type="http://schemas.openxmlformats.org/officeDocument/2006/relationships/hyperlink" Target="https://decotop.ru/product/pinus_bark_2_20_1/" TargetMode="External"/><Relationship Id="rId328" Type="http://schemas.openxmlformats.org/officeDocument/2006/relationships/hyperlink" Target="https://decotop.ru/product/grape_bark_xs/" TargetMode="External"/><Relationship Id="rId349" Type="http://schemas.openxmlformats.org/officeDocument/2006/relationships/hyperlink" Target="https://decotop.ru/product/best-biotope-aquaria-2022/" TargetMode="External"/><Relationship Id="rId88" Type="http://schemas.openxmlformats.org/officeDocument/2006/relationships/hyperlink" Target="https://decotop.ru/product/sevan_2-5_9/" TargetMode="External"/><Relationship Id="rId111" Type="http://schemas.openxmlformats.org/officeDocument/2006/relationships/hyperlink" Target="https://decotop.ru/product/decotop-matano-prirodnaja-chistaja-lavovaja-kroshka-5-15-mm-7-kg-9-l/" TargetMode="External"/><Relationship Id="rId132" Type="http://schemas.openxmlformats.org/officeDocument/2006/relationships/hyperlink" Target="https://decotop.ru/product/chogori-kit-xs/" TargetMode="External"/><Relationship Id="rId153" Type="http://schemas.openxmlformats.org/officeDocument/2006/relationships/hyperlink" Target="https://decotop.ru/product/decotop-helicon-box-s/" TargetMode="External"/><Relationship Id="rId174" Type="http://schemas.openxmlformats.org/officeDocument/2006/relationships/hyperlink" Target="https://decotop.ru/product/sinai-l/" TargetMode="External"/><Relationship Id="rId195" Type="http://schemas.openxmlformats.org/officeDocument/2006/relationships/hyperlink" Target="https://decotop.ru/product/borneo-mini/" TargetMode="External"/><Relationship Id="rId209" Type="http://schemas.openxmlformats.org/officeDocument/2006/relationships/hyperlink" Target="https://decotop.ru/product/decotop-estela-xxl-plate/" TargetMode="External"/><Relationship Id="rId220" Type="http://schemas.openxmlformats.org/officeDocument/2006/relationships/hyperlink" Target="https://decotop.ru/product/bambusa_tube_l_5_6/" TargetMode="External"/><Relationship Id="rId241" Type="http://schemas.openxmlformats.org/officeDocument/2006/relationships/hyperlink" Target="https://decotop.ru/product/decotop-catappa-xs-10/" TargetMode="External"/><Relationship Id="rId15" Type="http://schemas.openxmlformats.org/officeDocument/2006/relationships/hyperlink" Target="https://decotop.ru/product/atoyac_05-1_4/" TargetMode="External"/><Relationship Id="rId36" Type="http://schemas.openxmlformats.org/officeDocument/2006/relationships/hyperlink" Target="https://decotop.ru/product/pantanal_01-05_4/" TargetMode="External"/><Relationship Id="rId57" Type="http://schemas.openxmlformats.org/officeDocument/2006/relationships/hyperlink" Target="https://decotop.ru/product/yukon_1-2_4/" TargetMode="External"/><Relationship Id="rId262" Type="http://schemas.openxmlformats.org/officeDocument/2006/relationships/hyperlink" Target="https://decotop.ru/product/decotop-bambusa-branch-xxs/" TargetMode="External"/><Relationship Id="rId283" Type="http://schemas.openxmlformats.org/officeDocument/2006/relationships/hyperlink" Target="https://decotop.ru/product/storax-balls-5/" TargetMode="External"/><Relationship Id="rId318" Type="http://schemas.openxmlformats.org/officeDocument/2006/relationships/hyperlink" Target="https://decotop.ru/product/fagus_chips_2-10_9/" TargetMode="External"/><Relationship Id="rId339" Type="http://schemas.openxmlformats.org/officeDocument/2006/relationships/hyperlink" Target="https://decotop.ru/product/colibri_l/" TargetMode="External"/><Relationship Id="rId78" Type="http://schemas.openxmlformats.org/officeDocument/2006/relationships/hyperlink" Target="https://decotop.ru/product/jarlu_5-10_4/" TargetMode="External"/><Relationship Id="rId99" Type="http://schemas.openxmlformats.org/officeDocument/2006/relationships/hyperlink" Target="https://decotop.ru/product/decotop-shanti-pitatelnyj-grunt-dlja-akvariumnyh-rastenij-2-8-mm-3-5-kg-4-l/" TargetMode="External"/><Relationship Id="rId101" Type="http://schemas.openxmlformats.org/officeDocument/2006/relationships/hyperlink" Target="https://decotop.ru/product/matano_lava_1-2_1/" TargetMode="External"/><Relationship Id="rId122" Type="http://schemas.openxmlformats.org/officeDocument/2006/relationships/hyperlink" Target="https://decotop.ru/product/decotop-motley-1-5-1/" TargetMode="External"/><Relationship Id="rId143" Type="http://schemas.openxmlformats.org/officeDocument/2006/relationships/hyperlink" Target="https://decotop.ru/product/decotop-etna-box-m-nabor-kamnej-4-20-sm-dlja-akvariumov-i-terrariumov-5-kg-9-l/" TargetMode="External"/><Relationship Id="rId164" Type="http://schemas.openxmlformats.org/officeDocument/2006/relationships/hyperlink" Target="https://decotop.ru/product/mauk_box_m/" TargetMode="External"/><Relationship Id="rId185" Type="http://schemas.openxmlformats.org/officeDocument/2006/relationships/hyperlink" Target="https://decotop.ru/product/decotop-taiwan-xxl/" TargetMode="External"/><Relationship Id="rId350" Type="http://schemas.openxmlformats.org/officeDocument/2006/relationships/hyperlink" Target="https://decotop.ru/product/futbolka-stone-driftwood-gravel-leaf-black-s/" TargetMode="External"/><Relationship Id="rId9" Type="http://schemas.openxmlformats.org/officeDocument/2006/relationships/hyperlink" Target="https://decotop.ru/product/meta_5-10_4/" TargetMode="External"/><Relationship Id="rId210" Type="http://schemas.openxmlformats.org/officeDocument/2006/relationships/hyperlink" Target="https://decotop.ru/product/decotop-estela-xxxl-plate/" TargetMode="External"/><Relationship Id="rId26" Type="http://schemas.openxmlformats.org/officeDocument/2006/relationships/hyperlink" Target="https://decotop.ru/product/vuoksa_05-1_1/" TargetMode="External"/><Relationship Id="rId231" Type="http://schemas.openxmlformats.org/officeDocument/2006/relationships/hyperlink" Target="https://decotop.ru/product/decotop-niagara-napolnitel-dlja-biologicheskoj-filtracii-vody-kolca-15-mm-2400-g-4-l/" TargetMode="External"/><Relationship Id="rId252" Type="http://schemas.openxmlformats.org/officeDocument/2006/relationships/hyperlink" Target="https://decotop.ru/product/banana-15-20-10/" TargetMode="External"/><Relationship Id="rId273" Type="http://schemas.openxmlformats.org/officeDocument/2006/relationships/hyperlink" Target="https://decotop.ru/product/coco_cover_endo_1_2_s_1d/" TargetMode="External"/><Relationship Id="rId294" Type="http://schemas.openxmlformats.org/officeDocument/2006/relationships/hyperlink" Target="https://decotop.ru/product/coco-coir-s-block-1/" TargetMode="External"/><Relationship Id="rId308" Type="http://schemas.openxmlformats.org/officeDocument/2006/relationships/hyperlink" Target="https://decotop.ru/product/pinus_bark_2_20_5/" TargetMode="External"/><Relationship Id="rId329" Type="http://schemas.openxmlformats.org/officeDocument/2006/relationships/hyperlink" Target="https://decotop.ru/product/grape_bark_s/" TargetMode="External"/><Relationship Id="rId47" Type="http://schemas.openxmlformats.org/officeDocument/2006/relationships/hyperlink" Target="https://decotop.ru/product/caspian_2-5_1/" TargetMode="External"/><Relationship Id="rId68" Type="http://schemas.openxmlformats.org/officeDocument/2006/relationships/hyperlink" Target="https://decotop.ru/product/superior-2-5-1/" TargetMode="External"/><Relationship Id="rId89" Type="http://schemas.openxmlformats.org/officeDocument/2006/relationships/hyperlink" Target="https://decotop.ru/product/ontario_2-10_1/" TargetMode="External"/><Relationship Id="rId112" Type="http://schemas.openxmlformats.org/officeDocument/2006/relationships/hyperlink" Target="https://decotop.ru/product/decotop-matano-prirodnaja-chistaja-lavovaja-kroshka-5-15-mm-15-kg-21-l/" TargetMode="External"/><Relationship Id="rId133" Type="http://schemas.openxmlformats.org/officeDocument/2006/relationships/hyperlink" Target="https://decotop.ru/product/decotop-chogori-box-m-nabor-kamnej-4-20-sm-dlja-akvariumov-i-terrariumov-12-kg-9-l/" TargetMode="External"/><Relationship Id="rId154" Type="http://schemas.openxmlformats.org/officeDocument/2006/relationships/hyperlink" Target="https://decotop.ru/product/decotop-sinai-box-l/" TargetMode="External"/><Relationship Id="rId175" Type="http://schemas.openxmlformats.org/officeDocument/2006/relationships/hyperlink" Target="https://decotop.ru/product/decotop-sinai-box-m/" TargetMode="External"/><Relationship Id="rId340" Type="http://schemas.openxmlformats.org/officeDocument/2006/relationships/hyperlink" Target="https://decotop.ru/product/avocet_s/" TargetMode="External"/><Relationship Id="rId196" Type="http://schemas.openxmlformats.org/officeDocument/2006/relationships/hyperlink" Target="https://decotop.ru/product/decotop-estela-l-cylinder/" TargetMode="External"/><Relationship Id="rId200" Type="http://schemas.openxmlformats.org/officeDocument/2006/relationships/hyperlink" Target="https://decotop.ru/product/decotop-estela-xxxxxs-plate/" TargetMode="External"/><Relationship Id="rId16" Type="http://schemas.openxmlformats.org/officeDocument/2006/relationships/hyperlink" Target="https://decotop.ru/product/atoyac_05-1_9/" TargetMode="External"/><Relationship Id="rId221" Type="http://schemas.openxmlformats.org/officeDocument/2006/relationships/hyperlink" Target="https://decotop.ru/product-category/napolniteli-akvariumnogo-filtra/" TargetMode="External"/><Relationship Id="rId242" Type="http://schemas.openxmlformats.org/officeDocument/2006/relationships/hyperlink" Target="https://decotop.ru/product/decotop-catappa-s-10/" TargetMode="External"/><Relationship Id="rId263" Type="http://schemas.openxmlformats.org/officeDocument/2006/relationships/hyperlink" Target="https://decotop.ru/product/decotop-bambusa-branch-s/" TargetMode="External"/><Relationship Id="rId284" Type="http://schemas.openxmlformats.org/officeDocument/2006/relationships/hyperlink" Target="https://decotop.ru/product/magnolia-fruit-s/" TargetMode="External"/><Relationship Id="rId319" Type="http://schemas.openxmlformats.org/officeDocument/2006/relationships/hyperlink" Target="https://decotop.ru/product/fagus_chips_2-10_21/" TargetMode="External"/><Relationship Id="rId37" Type="http://schemas.openxmlformats.org/officeDocument/2006/relationships/hyperlink" Target="https://decotop.ru/product/pantanal_01-05_9/" TargetMode="External"/><Relationship Id="rId58" Type="http://schemas.openxmlformats.org/officeDocument/2006/relationships/hyperlink" Target="https://decotop.ru/product/yukon_1-2_9/" TargetMode="External"/><Relationship Id="rId79" Type="http://schemas.openxmlformats.org/officeDocument/2006/relationships/hyperlink" Target="https://decotop.ru/product/jarlu_5-10_9/" TargetMode="External"/><Relationship Id="rId102" Type="http://schemas.openxmlformats.org/officeDocument/2006/relationships/hyperlink" Target="https://decotop.ru/product/matano_1-2_4/" TargetMode="External"/><Relationship Id="rId123" Type="http://schemas.openxmlformats.org/officeDocument/2006/relationships/hyperlink" Target="https://decotop.ru/product/black-3-8_2/" TargetMode="External"/><Relationship Id="rId144" Type="http://schemas.openxmlformats.org/officeDocument/2006/relationships/hyperlink" Target="https://decotop.ru/product/decotop-etna-box-l-nabor-kamnej-5-25-sm-dlja-akvariumov-i-terrariumov-11-kg-21-l/" TargetMode="External"/><Relationship Id="rId330" Type="http://schemas.openxmlformats.org/officeDocument/2006/relationships/hyperlink" Target="https://decotop.ru/product-category/tech/" TargetMode="External"/><Relationship Id="rId90" Type="http://schemas.openxmlformats.org/officeDocument/2006/relationships/hyperlink" Target="https://decotop.ru/product/ontario_2-10_4/" TargetMode="External"/><Relationship Id="rId165" Type="http://schemas.openxmlformats.org/officeDocument/2006/relationships/hyperlink" Target="https://decotop.ru/product/mauk_box_l/" TargetMode="External"/><Relationship Id="rId186" Type="http://schemas.openxmlformats.org/officeDocument/2006/relationships/hyperlink" Target="https://decotop.ru/product/decotop-taiwan-xxxl/" TargetMode="External"/><Relationship Id="rId351" Type="http://schemas.openxmlformats.org/officeDocument/2006/relationships/hyperlink" Target="https://decotop.ru/product/futbolka-stone-driftwood-gravel-leaf-black-m/" TargetMode="External"/><Relationship Id="rId211" Type="http://schemas.openxmlformats.org/officeDocument/2006/relationships/hyperlink" Target="https://decotop.ru/product/decotop-estela-kit-xs/" TargetMode="External"/><Relationship Id="rId232" Type="http://schemas.openxmlformats.org/officeDocument/2006/relationships/hyperlink" Target="https://decotop.ru/product/decotop-tortum-napolnitel-dlja-biologicheskoj-filtracii-vody-shariki-20-mm-500-g-1-l/" TargetMode="External"/><Relationship Id="rId253" Type="http://schemas.openxmlformats.org/officeDocument/2006/relationships/hyperlink" Target="https://decotop.ru/product/decotop-banana-10/" TargetMode="External"/><Relationship Id="rId274" Type="http://schemas.openxmlformats.org/officeDocument/2006/relationships/hyperlink" Target="https://decotop.ru/product/coco_cover_endo_1_2_m_1d/" TargetMode="External"/><Relationship Id="rId295" Type="http://schemas.openxmlformats.org/officeDocument/2006/relationships/hyperlink" Target="https://decotop.ru/product/coco_coir_1-5_12/" TargetMode="External"/><Relationship Id="rId309" Type="http://schemas.openxmlformats.org/officeDocument/2006/relationships/hyperlink" Target="https://decotop.ru/product/pinus_bark_2_20_9/" TargetMode="External"/><Relationship Id="rId27" Type="http://schemas.openxmlformats.org/officeDocument/2006/relationships/hyperlink" Target="https://decotop.ru/product/vuoksa_05-1_4/" TargetMode="External"/><Relationship Id="rId48" Type="http://schemas.openxmlformats.org/officeDocument/2006/relationships/hyperlink" Target="https://decotop.ru/product/caspian_2-5_4/" TargetMode="External"/><Relationship Id="rId69" Type="http://schemas.openxmlformats.org/officeDocument/2006/relationships/hyperlink" Target="https://decotop.ru/product/superior-2-5-4/" TargetMode="External"/><Relationship Id="rId113" Type="http://schemas.openxmlformats.org/officeDocument/2006/relationships/hyperlink" Target="https://decotop.ru/product/decotop-matano-prirodnaja-chistaja-lavovaja-kroshka-10-30-mm-1-kg-1-5-l/" TargetMode="External"/><Relationship Id="rId134" Type="http://schemas.openxmlformats.org/officeDocument/2006/relationships/hyperlink" Target="https://decotop.ru/product/decotop-chogori-box-l-nabor-kamnej-5-25-sm-dlja-akvariumov-i-terrariumov-26-kg-21-l/" TargetMode="External"/><Relationship Id="rId320" Type="http://schemas.openxmlformats.org/officeDocument/2006/relationships/hyperlink" Target="https://decotop.ru/product/fagus_chips_5-15_1/" TargetMode="External"/><Relationship Id="rId80" Type="http://schemas.openxmlformats.org/officeDocument/2006/relationships/hyperlink" Target="https://decotop.ru/product/onyx_2-10_1/" TargetMode="External"/><Relationship Id="rId155" Type="http://schemas.openxmlformats.org/officeDocument/2006/relationships/hyperlink" Target="https://decotop.ru/product/decotop-helicon-box-m/" TargetMode="External"/><Relationship Id="rId176" Type="http://schemas.openxmlformats.org/officeDocument/2006/relationships/hyperlink" Target="https://decotop.ru/product/decotop-kailash-box-s-nabor-kamnej-3-15-sm-dlja-akvariumov-i-terrariumov-5-kg-4-l/" TargetMode="External"/><Relationship Id="rId197" Type="http://schemas.openxmlformats.org/officeDocument/2006/relationships/hyperlink" Target="https://decotop.ru/product/decotop-estela-xl-cylinder/" TargetMode="External"/><Relationship Id="rId341" Type="http://schemas.openxmlformats.org/officeDocument/2006/relationships/hyperlink" Target="https://decotop.ru/product/avocet_m/" TargetMode="External"/><Relationship Id="rId201" Type="http://schemas.openxmlformats.org/officeDocument/2006/relationships/hyperlink" Target="https://decotop.ru/product/decotop-estela-xxxxs-plate/" TargetMode="External"/><Relationship Id="rId222" Type="http://schemas.openxmlformats.org/officeDocument/2006/relationships/hyperlink" Target="https://decotop.ru/product/decotop-albion-napolnitel-dlja-biologicheskoj-filtracii-vody-shariki-10-mm-900-g-1-l/" TargetMode="External"/><Relationship Id="rId243" Type="http://schemas.openxmlformats.org/officeDocument/2006/relationships/hyperlink" Target="https://decotop.ru/product/decotop-catappa-m-10/" TargetMode="External"/><Relationship Id="rId264" Type="http://schemas.openxmlformats.org/officeDocument/2006/relationships/hyperlink" Target="https://decotop.ru/product/decotop-bambusa-branch-l/" TargetMode="External"/><Relationship Id="rId285" Type="http://schemas.openxmlformats.org/officeDocument/2006/relationships/hyperlink" Target="https://decotop.ru/product/magnolia-fruit-m/" TargetMode="External"/><Relationship Id="rId17" Type="http://schemas.openxmlformats.org/officeDocument/2006/relationships/hyperlink" Target="https://decotop.ru/product/atoyac_05-1_1/" TargetMode="External"/><Relationship Id="rId38" Type="http://schemas.openxmlformats.org/officeDocument/2006/relationships/hyperlink" Target="https://decotop.ru/product/malawi_01-05_1/" TargetMode="External"/><Relationship Id="rId59" Type="http://schemas.openxmlformats.org/officeDocument/2006/relationships/hyperlink" Target="https://decotop.ru/product/yukon_2-10_2/" TargetMode="External"/><Relationship Id="rId103" Type="http://schemas.openxmlformats.org/officeDocument/2006/relationships/hyperlink" Target="https://decotop.ru/product/matano_1-2_9/" TargetMode="External"/><Relationship Id="rId124" Type="http://schemas.openxmlformats.org/officeDocument/2006/relationships/hyperlink" Target="https://decotop.ru/product/cinder-30_100_1l/" TargetMode="External"/><Relationship Id="rId310" Type="http://schemas.openxmlformats.org/officeDocument/2006/relationships/hyperlink" Target="https://decotop.ru/product/pinus_bark_20_80_1/" TargetMode="External"/><Relationship Id="rId70" Type="http://schemas.openxmlformats.org/officeDocument/2006/relationships/hyperlink" Target="https://decotop.ru/product/superior-2-5-9/" TargetMode="External"/><Relationship Id="rId91" Type="http://schemas.openxmlformats.org/officeDocument/2006/relationships/hyperlink" Target="https://decotop.ru/product/ontario_2-10_9/" TargetMode="External"/><Relationship Id="rId145" Type="http://schemas.openxmlformats.org/officeDocument/2006/relationships/hyperlink" Target="https://decotop.ru/product/decotop-granada-box-xs/" TargetMode="External"/><Relationship Id="rId166" Type="http://schemas.openxmlformats.org/officeDocument/2006/relationships/hyperlink" Target="https://decotop.ru/product/parnas_box_s/" TargetMode="External"/><Relationship Id="rId187" Type="http://schemas.openxmlformats.org/officeDocument/2006/relationships/hyperlink" Target="https://decotop.ru/product/decotop-taiwan-mini-kit-xs/" TargetMode="External"/><Relationship Id="rId331" Type="http://schemas.openxmlformats.org/officeDocument/2006/relationships/hyperlink" Target="https://decotop.ru/product/led_board_3_w/" TargetMode="External"/><Relationship Id="rId352" Type="http://schemas.openxmlformats.org/officeDocument/2006/relationships/hyperlink" Target="https://decotop.ru/product/futbolka-stone-driftwood-gravel-leaf-black-l/" TargetMode="External"/><Relationship Id="rId1" Type="http://schemas.openxmlformats.org/officeDocument/2006/relationships/hyperlink" Target="https://decotop.ru/product-category/grunt/" TargetMode="External"/><Relationship Id="rId212" Type="http://schemas.openxmlformats.org/officeDocument/2006/relationships/hyperlink" Target="https://decotop.ru/product/estela-kit-s/" TargetMode="External"/><Relationship Id="rId233" Type="http://schemas.openxmlformats.org/officeDocument/2006/relationships/hyperlink" Target="https://decotop.ru/product/decotop-tortum-napolnitel-dlja-biologicheskoj-filtracii-vody-shariki-20-mm-2000-g-4-l/" TargetMode="External"/><Relationship Id="rId254" Type="http://schemas.openxmlformats.org/officeDocument/2006/relationships/hyperlink" Target="https://decotop.ru/product/mulberry-xxs-20/" TargetMode="External"/><Relationship Id="rId28" Type="http://schemas.openxmlformats.org/officeDocument/2006/relationships/hyperlink" Target="https://decotop.ru/product/vuoksa_05-1_9/" TargetMode="External"/><Relationship Id="rId49" Type="http://schemas.openxmlformats.org/officeDocument/2006/relationships/hyperlink" Target="https://decotop.ru/product/caspian_2-5_9/" TargetMode="External"/><Relationship Id="rId114" Type="http://schemas.openxmlformats.org/officeDocument/2006/relationships/hyperlink" Target="https://decotop.ru/product/decotop-matano-prirodnaja-chistaja-lavovaja-kroshka-10-30-mm-3-kg-4-l/" TargetMode="External"/><Relationship Id="rId275" Type="http://schemas.openxmlformats.org/officeDocument/2006/relationships/hyperlink" Target="https://decotop.ru/product/coco_cover_endo_1_2_l_1d/" TargetMode="External"/><Relationship Id="rId296" Type="http://schemas.openxmlformats.org/officeDocument/2006/relationships/hyperlink" Target="https://decotop.ru/product/coco_coir_s_1/" TargetMode="External"/><Relationship Id="rId300" Type="http://schemas.openxmlformats.org/officeDocument/2006/relationships/hyperlink" Target="https://decotop.ru/product/coco-coir-m-block-12/" TargetMode="External"/><Relationship Id="rId60" Type="http://schemas.openxmlformats.org/officeDocument/2006/relationships/hyperlink" Target="https://decotop.ru/product/yukon_2-10_4/" TargetMode="External"/><Relationship Id="rId81" Type="http://schemas.openxmlformats.org/officeDocument/2006/relationships/hyperlink" Target="https://decotop.ru/product/onyx_2-10_4/" TargetMode="External"/><Relationship Id="rId135" Type="http://schemas.openxmlformats.org/officeDocument/2006/relationships/hyperlink" Target="https://decotop.ru/product/decotop-curacoa-box-s-nabor-kamnej-3-15-sm-dlja-akvariumov-i-terrariumov-4-kg-4-l/" TargetMode="External"/><Relationship Id="rId156" Type="http://schemas.openxmlformats.org/officeDocument/2006/relationships/hyperlink" Target="https://decotop.ru/product/decotop-helicon-box-l/" TargetMode="External"/><Relationship Id="rId177" Type="http://schemas.openxmlformats.org/officeDocument/2006/relationships/hyperlink" Target="https://decotop.ru/product/decotop-kailash-box-m-nabor-kamnej-4-20-sm-dlja-akvariumov-i-terrariumov-14-kg-9-l/" TargetMode="External"/><Relationship Id="rId198" Type="http://schemas.openxmlformats.org/officeDocument/2006/relationships/hyperlink" Target="https://decotop.ru/product/decotop-estela-xxl-cylinder/" TargetMode="External"/><Relationship Id="rId321" Type="http://schemas.openxmlformats.org/officeDocument/2006/relationships/hyperlink" Target="https://decotop.ru/product/fagus_chips_5-15_4/" TargetMode="External"/><Relationship Id="rId342" Type="http://schemas.openxmlformats.org/officeDocument/2006/relationships/hyperlink" Target="https://decotop.ru/product/avocet_l/" TargetMode="External"/><Relationship Id="rId202" Type="http://schemas.openxmlformats.org/officeDocument/2006/relationships/hyperlink" Target="https://decotop.ru/product/decotop-estela-xxxs-plate/" TargetMode="External"/><Relationship Id="rId223" Type="http://schemas.openxmlformats.org/officeDocument/2006/relationships/hyperlink" Target="https://decotop.ru/product/decotop-albion-napolnitel-dlja-biologicheskoj-filtracii-vody-shariki-10-mm-3600-g-4-l/" TargetMode="External"/><Relationship Id="rId244" Type="http://schemas.openxmlformats.org/officeDocument/2006/relationships/hyperlink" Target="https://decotop.ru/product/decotop-catappa-l-10/" TargetMode="External"/><Relationship Id="rId18" Type="http://schemas.openxmlformats.org/officeDocument/2006/relationships/hyperlink" Target="https://decotop.ru/product/atoyac_01-05_4/" TargetMode="External"/><Relationship Id="rId39" Type="http://schemas.openxmlformats.org/officeDocument/2006/relationships/hyperlink" Target="https://decotop.ru/product/malawi_01-05_4/" TargetMode="External"/><Relationship Id="rId265" Type="http://schemas.openxmlformats.org/officeDocument/2006/relationships/hyperlink" Target="https://decotop.ru/product/decotop-mangrove-xxs/" TargetMode="External"/><Relationship Id="rId286" Type="http://schemas.openxmlformats.org/officeDocument/2006/relationships/hyperlink" Target="https://decotop.ru/product/magnolia-fruit-l/" TargetMode="External"/><Relationship Id="rId50" Type="http://schemas.openxmlformats.org/officeDocument/2006/relationships/hyperlink" Target="https://decotop.ru/product/yukon_01-05_1/" TargetMode="External"/><Relationship Id="rId104" Type="http://schemas.openxmlformats.org/officeDocument/2006/relationships/hyperlink" Target="https://decotop.ru/product/matano_1-2_21/" TargetMode="External"/><Relationship Id="rId125" Type="http://schemas.openxmlformats.org/officeDocument/2006/relationships/hyperlink" Target="https://decotop.ru/product/cinder-30_100_4l/" TargetMode="External"/><Relationship Id="rId146" Type="http://schemas.openxmlformats.org/officeDocument/2006/relationships/hyperlink" Target="https://decotop.ru/product/decotop-granada-box-s-mini/" TargetMode="External"/><Relationship Id="rId167" Type="http://schemas.openxmlformats.org/officeDocument/2006/relationships/hyperlink" Target="https://decotop.ru/product/parnas_box_m/" TargetMode="External"/><Relationship Id="rId188" Type="http://schemas.openxmlformats.org/officeDocument/2006/relationships/hyperlink" Target="https://decotop.ru/product/decotop-sumatra-xxxl/" TargetMode="External"/><Relationship Id="rId311" Type="http://schemas.openxmlformats.org/officeDocument/2006/relationships/hyperlink" Target="https://decotop.ru/product/pinus_bark_20_80_5/" TargetMode="External"/><Relationship Id="rId332" Type="http://schemas.openxmlformats.org/officeDocument/2006/relationships/hyperlink" Target="https://decotop.ru/product/led_board_5_w/" TargetMode="External"/><Relationship Id="rId353" Type="http://schemas.openxmlformats.org/officeDocument/2006/relationships/hyperlink" Target="https://decotop.ru/product/futbolka-stone-driftwood-gravel-leaf-black-xl/" TargetMode="External"/><Relationship Id="rId71" Type="http://schemas.openxmlformats.org/officeDocument/2006/relationships/hyperlink" Target="https://decotop.ru/product/marion-2-5-1/" TargetMode="External"/><Relationship Id="rId92" Type="http://schemas.openxmlformats.org/officeDocument/2006/relationships/hyperlink" Target="https://decotop.ru/product/decotop-malebo-pitatelnyj-grunt-dlja-akvariumnyh-rastenij-1-2-mm-1-5-kg-1-5-l/" TargetMode="External"/><Relationship Id="rId213" Type="http://schemas.openxmlformats.org/officeDocument/2006/relationships/hyperlink" Target="https://decotop.ru/product/bambusa_tube_1-2_xxs/" TargetMode="External"/><Relationship Id="rId234" Type="http://schemas.openxmlformats.org/officeDocument/2006/relationships/hyperlink" Target="https://decotop.ru/product/havasu_1/" TargetMode="External"/><Relationship Id="rId2" Type="http://schemas.openxmlformats.org/officeDocument/2006/relationships/hyperlink" Target="https://decotop.ru/product/meta_05-1_1/" TargetMode="External"/><Relationship Id="rId29" Type="http://schemas.openxmlformats.org/officeDocument/2006/relationships/hyperlink" Target="https://decotop.ru/product/vuoksa_1-2_1/" TargetMode="External"/><Relationship Id="rId255" Type="http://schemas.openxmlformats.org/officeDocument/2006/relationships/hyperlink" Target="https://decotop.ru/product/mulberry-xxs-20/" TargetMode="External"/><Relationship Id="rId276" Type="http://schemas.openxmlformats.org/officeDocument/2006/relationships/hyperlink" Target="https://decotop.ru/product/coco_cover_endo_1_2_s_1m/" TargetMode="External"/><Relationship Id="rId297" Type="http://schemas.openxmlformats.org/officeDocument/2006/relationships/hyperlink" Target="https://decotop.ru/product/coco_coir_s_4/" TargetMode="External"/><Relationship Id="rId40" Type="http://schemas.openxmlformats.org/officeDocument/2006/relationships/hyperlink" Target="https://decotop.ru/product/malawi_01-05_9/" TargetMode="External"/><Relationship Id="rId115" Type="http://schemas.openxmlformats.org/officeDocument/2006/relationships/hyperlink" Target="https://decotop.ru/product/decotop-matano-prirodnaja-chistaja-lavovaja-kroshka-10-30-mm-7-kg-9-l/" TargetMode="External"/><Relationship Id="rId136" Type="http://schemas.openxmlformats.org/officeDocument/2006/relationships/hyperlink" Target="https://decotop.ru/product/decotop-curacoa-box-m-nabor-kamnej-4-20-sm-dlja-akvariumov-i-terrariumov-9-kg-9-l/" TargetMode="External"/><Relationship Id="rId157" Type="http://schemas.openxmlformats.org/officeDocument/2006/relationships/hyperlink" Target="https://decotop.ru/product/jaya_s/" TargetMode="External"/><Relationship Id="rId178" Type="http://schemas.openxmlformats.org/officeDocument/2006/relationships/hyperlink" Target="https://decotop.ru/product/decotop-kailash-box-l-nabor-kamnej-5-25-sm-dlja-akvariumov-i-terrariumov-30-kg-21-l/" TargetMode="External"/><Relationship Id="rId301" Type="http://schemas.openxmlformats.org/officeDocument/2006/relationships/hyperlink" Target="https://decotop.ru/product/coco_coir_l_block/" TargetMode="External"/><Relationship Id="rId322" Type="http://schemas.openxmlformats.org/officeDocument/2006/relationships/hyperlink" Target="https://decotop.ru/product/fagus_chips_5-15_9/" TargetMode="External"/><Relationship Id="rId343" Type="http://schemas.openxmlformats.org/officeDocument/2006/relationships/hyperlink" Target="https://decotop.ru/product-category/printed/" TargetMode="External"/><Relationship Id="rId61" Type="http://schemas.openxmlformats.org/officeDocument/2006/relationships/hyperlink" Target="https://decotop.ru/product/yukon_2-10_9/" TargetMode="External"/><Relationship Id="rId82" Type="http://schemas.openxmlformats.org/officeDocument/2006/relationships/hyperlink" Target="https://decotop.ru/product/onyx_2-10_9/" TargetMode="External"/><Relationship Id="rId199" Type="http://schemas.openxmlformats.org/officeDocument/2006/relationships/hyperlink" Target="https://decotop.ru/product/decotop-estela-xxxl-cylinder/" TargetMode="External"/><Relationship Id="rId203" Type="http://schemas.openxmlformats.org/officeDocument/2006/relationships/hyperlink" Target="https://decotop.ru/product/decotop-estela-xxs-plate/" TargetMode="External"/><Relationship Id="rId19" Type="http://schemas.openxmlformats.org/officeDocument/2006/relationships/hyperlink" Target="https://decotop.ru/product/atoyac_01-05_9/" TargetMode="External"/><Relationship Id="rId224" Type="http://schemas.openxmlformats.org/officeDocument/2006/relationships/hyperlink" Target="https://decotop.ru/product/decotop-bonita-napolnitel-dlja-biologicheskoj-filtracii-vody-kolca-10-mm-700-g-1-l/" TargetMode="External"/><Relationship Id="rId245" Type="http://schemas.openxmlformats.org/officeDocument/2006/relationships/hyperlink" Target="https://decotop.ru/product/decotop-catappa-xl-10/" TargetMode="External"/><Relationship Id="rId266" Type="http://schemas.openxmlformats.org/officeDocument/2006/relationships/hyperlink" Target="https://decotop.ru/product/decotop-mangrove-xs/" TargetMode="External"/><Relationship Id="rId287" Type="http://schemas.openxmlformats.org/officeDocument/2006/relationships/hyperlink" Target="https://decotop.ru/product/decotop-elephant-apple-xxs/" TargetMode="External"/><Relationship Id="rId30" Type="http://schemas.openxmlformats.org/officeDocument/2006/relationships/hyperlink" Target="https://decotop.ru/product/vuoksa_1-2_4/" TargetMode="External"/><Relationship Id="rId105" Type="http://schemas.openxmlformats.org/officeDocument/2006/relationships/hyperlink" Target="https://decotop.ru/product/matano_2-10_1/" TargetMode="External"/><Relationship Id="rId126" Type="http://schemas.openxmlformats.org/officeDocument/2006/relationships/hyperlink" Target="https://decotop.ru/product/latte_50-100_2/" TargetMode="External"/><Relationship Id="rId147" Type="http://schemas.openxmlformats.org/officeDocument/2006/relationships/hyperlink" Target="https://decotop.ru/product/decotop-ihlara-box-xs-nabor-kamnej-2-10-sm-dlja-akvariumov-i-terrariumov-1-kg-1-5-l/" TargetMode="External"/><Relationship Id="rId168" Type="http://schemas.openxmlformats.org/officeDocument/2006/relationships/hyperlink" Target="https://decotop.ru/product/parnas_box_l/" TargetMode="External"/><Relationship Id="rId312" Type="http://schemas.openxmlformats.org/officeDocument/2006/relationships/hyperlink" Target="https://decotop.ru/product/pinus_bark_20_80_9/" TargetMode="External"/><Relationship Id="rId333" Type="http://schemas.openxmlformats.org/officeDocument/2006/relationships/hyperlink" Target="https://decotop.ru/product/led_board_7_w/" TargetMode="External"/><Relationship Id="rId354" Type="http://schemas.openxmlformats.org/officeDocument/2006/relationships/hyperlink" Target="https://decotop.ru/product/taiwan-xxxs/" TargetMode="External"/><Relationship Id="rId51" Type="http://schemas.openxmlformats.org/officeDocument/2006/relationships/hyperlink" Target="https://decotop.ru/product/yukon_01-05_4/" TargetMode="External"/><Relationship Id="rId72" Type="http://schemas.openxmlformats.org/officeDocument/2006/relationships/hyperlink" Target="https://decotop.ru/product/marion-2-5-4/" TargetMode="External"/><Relationship Id="rId93" Type="http://schemas.openxmlformats.org/officeDocument/2006/relationships/hyperlink" Target="https://decotop.ru/product/decotop-malebo-pitatelnyj-grunt-dlja-akvariumnyh-rastenij-1-2-mm-4-kg-4-l/" TargetMode="External"/><Relationship Id="rId189" Type="http://schemas.openxmlformats.org/officeDocument/2006/relationships/hyperlink" Target="https://decotop.ru/product/sumatra_mini/" TargetMode="External"/><Relationship Id="rId3" Type="http://schemas.openxmlformats.org/officeDocument/2006/relationships/hyperlink" Target="https://decotop.ru/product/meta_05-1_4/" TargetMode="External"/><Relationship Id="rId214" Type="http://schemas.openxmlformats.org/officeDocument/2006/relationships/hyperlink" Target="https://decotop.ru/product/bambusa_tube_1-2_xs/" TargetMode="External"/><Relationship Id="rId235" Type="http://schemas.openxmlformats.org/officeDocument/2006/relationships/hyperlink" Target="https://decotop.ru/product/havasu_4/" TargetMode="External"/><Relationship Id="rId256" Type="http://schemas.openxmlformats.org/officeDocument/2006/relationships/hyperlink" Target="https://decotop.ru/product/magnolia_xxs/" TargetMode="External"/><Relationship Id="rId277" Type="http://schemas.openxmlformats.org/officeDocument/2006/relationships/hyperlink" Target="https://decotop.ru/product/coco_cover_endo_1_2_m_1m/" TargetMode="External"/><Relationship Id="rId298" Type="http://schemas.openxmlformats.org/officeDocument/2006/relationships/hyperlink" Target="https://decotop.ru/product/coco_coir_s_9/" TargetMode="External"/><Relationship Id="rId116" Type="http://schemas.openxmlformats.org/officeDocument/2006/relationships/hyperlink" Target="https://decotop.ru/product/decotop-matano-prirodnaja-chistaja-lavovaja-kroshka-10-30-mm-15-kg-21-l/" TargetMode="External"/><Relationship Id="rId137" Type="http://schemas.openxmlformats.org/officeDocument/2006/relationships/hyperlink" Target="https://decotop.ru/product/decotop-curacoa-box-l-nabor-kamnej-5-25-sm-dlja-akvariumov-i-terrariumov-18-kg-21-l/" TargetMode="External"/><Relationship Id="rId158" Type="http://schemas.openxmlformats.org/officeDocument/2006/relationships/hyperlink" Target="https://decotop.ru/product/jaya_m/" TargetMode="External"/><Relationship Id="rId302" Type="http://schemas.openxmlformats.org/officeDocument/2006/relationships/hyperlink" Target="https://decotop.ru/product/decotop-coco-coir-m-5-20-mm-100g-1l/" TargetMode="External"/><Relationship Id="rId323" Type="http://schemas.openxmlformats.org/officeDocument/2006/relationships/hyperlink" Target="https://decotop.ru/product/fagus_chips_5-15_21/" TargetMode="External"/><Relationship Id="rId344" Type="http://schemas.openxmlformats.org/officeDocument/2006/relationships/hyperlink" Target="https://decotop.ru/product/best-biotope-aquaria-2016/" TargetMode="External"/><Relationship Id="rId20" Type="http://schemas.openxmlformats.org/officeDocument/2006/relationships/hyperlink" Target="https://decotop.ru/product/atoyac_1-2_1/" TargetMode="External"/><Relationship Id="rId41" Type="http://schemas.openxmlformats.org/officeDocument/2006/relationships/hyperlink" Target="https://decotop.ru/product/tanga_01-05_1/" TargetMode="External"/><Relationship Id="rId62" Type="http://schemas.openxmlformats.org/officeDocument/2006/relationships/hyperlink" Target="https://decotop.ru/product/geneva-2-5-1/" TargetMode="External"/><Relationship Id="rId83" Type="http://schemas.openxmlformats.org/officeDocument/2006/relationships/hyperlink" Target="https://decotop.ru/product/argun_2-10_1/" TargetMode="External"/><Relationship Id="rId179" Type="http://schemas.openxmlformats.org/officeDocument/2006/relationships/hyperlink" Target="https://decotop.ru/product/decotop-olympus-box-s-nabor-kamnej-3-15-sm-dlja-akvariumov-i-terrariumov-5-kg-4-l/" TargetMode="External"/><Relationship Id="rId190" Type="http://schemas.openxmlformats.org/officeDocument/2006/relationships/hyperlink" Target="https://decotop.ru/product/decotop-borneo-xxxs/" TargetMode="External"/><Relationship Id="rId204" Type="http://schemas.openxmlformats.org/officeDocument/2006/relationships/hyperlink" Target="https://decotop.ru/product/decotop-estela-xs-plate/" TargetMode="External"/><Relationship Id="rId225" Type="http://schemas.openxmlformats.org/officeDocument/2006/relationships/hyperlink" Target="https://decotop.ru/product/decotop-bonita-napolnitel-dlja-biologicheskoj-filtracii-vody-kolca-10-mm-2800-g-4-l/" TargetMode="External"/><Relationship Id="rId246" Type="http://schemas.openxmlformats.org/officeDocument/2006/relationships/hyperlink" Target="https://decotop.ru/product/decotop-guava-xxs/" TargetMode="External"/><Relationship Id="rId267" Type="http://schemas.openxmlformats.org/officeDocument/2006/relationships/hyperlink" Target="https://decotop.ru/product/decotop-organic-kit-s-1/" TargetMode="External"/><Relationship Id="rId288" Type="http://schemas.openxmlformats.org/officeDocument/2006/relationships/hyperlink" Target="https://decotop.ru/product/decotop-elephant-apple-xs/" TargetMode="External"/><Relationship Id="rId106" Type="http://schemas.openxmlformats.org/officeDocument/2006/relationships/hyperlink" Target="https://decotop.ru/product/decotop-matano-prirodnaja-chistaja-lavovaja-kroshka-2-10-mm-3-kg-4-l/" TargetMode="External"/><Relationship Id="rId127" Type="http://schemas.openxmlformats.org/officeDocument/2006/relationships/hyperlink" Target="https://decotop.ru/product/spotted_3-10_2/" TargetMode="External"/><Relationship Id="rId313" Type="http://schemas.openxmlformats.org/officeDocument/2006/relationships/hyperlink" Target="https://decotop.ru/product/decotop_sphagnum_1/" TargetMode="External"/><Relationship Id="rId10" Type="http://schemas.openxmlformats.org/officeDocument/2006/relationships/hyperlink" Target="https://decotop.ru/product/meta_5-10_9/" TargetMode="External"/><Relationship Id="rId31" Type="http://schemas.openxmlformats.org/officeDocument/2006/relationships/hyperlink" Target="https://decotop.ru/product/vuoksa_1-2_9/" TargetMode="External"/><Relationship Id="rId52" Type="http://schemas.openxmlformats.org/officeDocument/2006/relationships/hyperlink" Target="https://decotop.ru/product/yukon_01-05_9/" TargetMode="External"/><Relationship Id="rId73" Type="http://schemas.openxmlformats.org/officeDocument/2006/relationships/hyperlink" Target="https://decotop.ru/product/marion-2-5-9/" TargetMode="External"/><Relationship Id="rId94" Type="http://schemas.openxmlformats.org/officeDocument/2006/relationships/hyperlink" Target="https://decotop.ru/product/decotop-malebo-pitatelnyj-grunt-dlja-akvariumnyh-rastenij-1-2-mm-9-kg-9-l/" TargetMode="External"/><Relationship Id="rId148" Type="http://schemas.openxmlformats.org/officeDocument/2006/relationships/hyperlink" Target="https://decotop.ru/product/decotop-ihlara-box-s-nabor-kamnej-3-15-sm-dlja-akvariumov-i-terrariumov-3-kg-4-l/" TargetMode="External"/><Relationship Id="rId169" Type="http://schemas.openxmlformats.org/officeDocument/2006/relationships/hyperlink" Target="https://decotop.ru/product/decotop-ojos-box-s/" TargetMode="External"/><Relationship Id="rId334" Type="http://schemas.openxmlformats.org/officeDocument/2006/relationships/hyperlink" Target="https://decotop.ru/product/led_board_9_w/" TargetMode="External"/><Relationship Id="rId355" Type="http://schemas.openxmlformats.org/officeDocument/2006/relationships/hyperlink" Target="https://decotop.ru/product/taiwan-xxxxs/" TargetMode="External"/><Relationship Id="rId4" Type="http://schemas.openxmlformats.org/officeDocument/2006/relationships/hyperlink" Target="https://decotop.ru/product/meta_05-1_9/" TargetMode="External"/><Relationship Id="rId180" Type="http://schemas.openxmlformats.org/officeDocument/2006/relationships/hyperlink" Target="https://decotop.ru/product/decotop-olympus-box-m-nabor-kamnej-4-20-sm-dlja-akvariumov-i-terrariumov-14-kg-9-l/" TargetMode="External"/><Relationship Id="rId215" Type="http://schemas.openxmlformats.org/officeDocument/2006/relationships/hyperlink" Target="https://decotop.ru/product/bambusa_tube_xxxs_3_4/" TargetMode="External"/><Relationship Id="rId236" Type="http://schemas.openxmlformats.org/officeDocument/2006/relationships/hyperlink" Target="https://decotop.ru/product/tamarin_1/" TargetMode="External"/><Relationship Id="rId257" Type="http://schemas.openxmlformats.org/officeDocument/2006/relationships/hyperlink" Target="https://decotop.ru/product/magnolia-xs-10/" TargetMode="External"/><Relationship Id="rId278" Type="http://schemas.openxmlformats.org/officeDocument/2006/relationships/hyperlink" Target="https://decotop.ru/product/coco_cover_endo_1_2_l_1m/" TargetMode="External"/><Relationship Id="rId303" Type="http://schemas.openxmlformats.org/officeDocument/2006/relationships/hyperlink" Target="https://decotop.ru/product/decotop-coco-coir-m-5-20-mm-300-3l/" TargetMode="External"/><Relationship Id="rId42" Type="http://schemas.openxmlformats.org/officeDocument/2006/relationships/hyperlink" Target="https://decotop.ru/product/tanga_01-05_4/" TargetMode="External"/><Relationship Id="rId84" Type="http://schemas.openxmlformats.org/officeDocument/2006/relationships/hyperlink" Target="https://decotop.ru/product/argun_2-10_4/" TargetMode="External"/><Relationship Id="rId138" Type="http://schemas.openxmlformats.org/officeDocument/2006/relationships/hyperlink" Target="https://decotop.ru/product/decotop-demirji-box_m/" TargetMode="External"/><Relationship Id="rId345" Type="http://schemas.openxmlformats.org/officeDocument/2006/relationships/hyperlink" Target="https://decotop.ru/product/best-biotope-aquaria-2017/" TargetMode="External"/><Relationship Id="rId191" Type="http://schemas.openxmlformats.org/officeDocument/2006/relationships/hyperlink" Target="https://decotop.ru/product/decotop-borneo-xxs/" TargetMode="External"/><Relationship Id="rId205" Type="http://schemas.openxmlformats.org/officeDocument/2006/relationships/hyperlink" Target="https://decotop.ru/product/decotop-estela-s-plate/" TargetMode="External"/><Relationship Id="rId247" Type="http://schemas.openxmlformats.org/officeDocument/2006/relationships/hyperlink" Target="https://decotop.ru/product/guava-xs-10/" TargetMode="External"/><Relationship Id="rId107" Type="http://schemas.openxmlformats.org/officeDocument/2006/relationships/hyperlink" Target="https://decotop.ru/product/decotop-matano-prirodnaja-chistaja-lavovaja-kroshka-2-10-mm-7-kg-9-l/" TargetMode="External"/><Relationship Id="rId289" Type="http://schemas.openxmlformats.org/officeDocument/2006/relationships/hyperlink" Target="https://decotop.ru/product/decotop-elephant-apple-s/" TargetMode="External"/><Relationship Id="rId11" Type="http://schemas.openxmlformats.org/officeDocument/2006/relationships/hyperlink" Target="https://decotop.ru/product/meta_10-20_1/" TargetMode="External"/><Relationship Id="rId53" Type="http://schemas.openxmlformats.org/officeDocument/2006/relationships/hyperlink" Target="https://decotop.ru/product/yukon_05-1_2/" TargetMode="External"/><Relationship Id="rId149" Type="http://schemas.openxmlformats.org/officeDocument/2006/relationships/hyperlink" Target="https://decotop.ru/product/decotop-ihlara-box-m-nabor-kamnej-4-20-sm-dlja-akvariumov-i-terrariumov-7-kg-9-l/" TargetMode="External"/><Relationship Id="rId314" Type="http://schemas.openxmlformats.org/officeDocument/2006/relationships/hyperlink" Target="https://decotop.ru/product/decotop_sphagnum_5/" TargetMode="External"/><Relationship Id="rId356" Type="http://schemas.openxmlformats.org/officeDocument/2006/relationships/printerSettings" Target="../printerSettings/printerSettings1.bin"/><Relationship Id="rId95" Type="http://schemas.openxmlformats.org/officeDocument/2006/relationships/hyperlink" Target="https://decotop.ru/product/decotop-malebo-pitatelnyj-grunt-dlja-akvariumnyh-rastenij-2-5-mm-1-5-kg-1-5-l/" TargetMode="External"/><Relationship Id="rId160" Type="http://schemas.openxmlformats.org/officeDocument/2006/relationships/hyperlink" Target="https://decotop.ru/product/jaya_xl/" TargetMode="External"/><Relationship Id="rId216" Type="http://schemas.openxmlformats.org/officeDocument/2006/relationships/hyperlink" Target="https://decotop.ru/product/bambusa_tube_xxs_3_4/" TargetMode="External"/><Relationship Id="rId258" Type="http://schemas.openxmlformats.org/officeDocument/2006/relationships/hyperlink" Target="https://decotop.ru/product/magnolia-s-10/" TargetMode="External"/><Relationship Id="rId22" Type="http://schemas.openxmlformats.org/officeDocument/2006/relationships/hyperlink" Target="https://decotop.ru/product/atoyac_1-2_9/" TargetMode="External"/><Relationship Id="rId64" Type="http://schemas.openxmlformats.org/officeDocument/2006/relationships/hyperlink" Target="https://decotop.ru/product/geneva-2-5-9/" TargetMode="External"/><Relationship Id="rId118" Type="http://schemas.openxmlformats.org/officeDocument/2006/relationships/hyperlink" Target="https://decotop.ru/product/decotop-matano-prirodnaja-chistaja-lavovaja-kroshka-20-50-mm-2-5-kg-4-l/" TargetMode="External"/><Relationship Id="rId325" Type="http://schemas.openxmlformats.org/officeDocument/2006/relationships/hyperlink" Target="https://decotop.ru/product/fagus_chips_10-20_4/" TargetMode="External"/><Relationship Id="rId171" Type="http://schemas.openxmlformats.org/officeDocument/2006/relationships/hyperlink" Target="https://decotop.ru/product/decotop-ojos-box-l/" TargetMode="External"/><Relationship Id="rId227" Type="http://schemas.openxmlformats.org/officeDocument/2006/relationships/hyperlink" Target="https://decotop.ru/product/decotop-devon-napolnitel-dlja-biologicheskoj-filtracii-vody-granuly-20-80-mm-2400-g-4-l-kopirovat/" TargetMode="External"/><Relationship Id="rId269" Type="http://schemas.openxmlformats.org/officeDocument/2006/relationships/hyperlink" Target="https://decotop.ru/product/alder-cones-s/" TargetMode="External"/><Relationship Id="rId33" Type="http://schemas.openxmlformats.org/officeDocument/2006/relationships/hyperlink" Target="https://decotop.ru/product/vuoksa_2-5_4/" TargetMode="External"/><Relationship Id="rId129" Type="http://schemas.openxmlformats.org/officeDocument/2006/relationships/hyperlink" Target="https://decotop.ru/product/coral_30-100_4/" TargetMode="External"/><Relationship Id="rId280" Type="http://schemas.openxmlformats.org/officeDocument/2006/relationships/hyperlink" Target="https://decotop.ru/product/coco_cover_endo_1_2_l_2m/" TargetMode="External"/><Relationship Id="rId336" Type="http://schemas.openxmlformats.org/officeDocument/2006/relationships/hyperlink" Target="https://decotop.ru/product/bio_space-13_l/" TargetMode="External"/><Relationship Id="rId75" Type="http://schemas.openxmlformats.org/officeDocument/2006/relationships/hyperlink" Target="https://decotop.ru/product/virgin_2-5_4/" TargetMode="External"/><Relationship Id="rId140" Type="http://schemas.openxmlformats.org/officeDocument/2006/relationships/hyperlink" Target="https://decotop.ru/product/etna_l/" TargetMode="External"/><Relationship Id="rId182" Type="http://schemas.openxmlformats.org/officeDocument/2006/relationships/hyperlink" Target="https://decotop.ru/product-category/grunt/" TargetMode="External"/><Relationship Id="rId6" Type="http://schemas.openxmlformats.org/officeDocument/2006/relationships/hyperlink" Target="https://decotop.ru/product/meta_1-2_4/" TargetMode="External"/><Relationship Id="rId238" Type="http://schemas.openxmlformats.org/officeDocument/2006/relationships/hyperlink" Target="https://decotop.ru/product/kanda_1/" TargetMode="External"/><Relationship Id="rId291" Type="http://schemas.openxmlformats.org/officeDocument/2006/relationships/hyperlink" Target="https://decotop.ru/product/decotop-elephant-apple-l/" TargetMode="External"/><Relationship Id="rId305" Type="http://schemas.openxmlformats.org/officeDocument/2006/relationships/hyperlink" Target="https://decotop.ru/product/decotop-coco-coir-m-substrat-iz-obolochki-kokosovogo-oreha-5-20-mm-1000-g-9-l/" TargetMode="External"/><Relationship Id="rId347" Type="http://schemas.openxmlformats.org/officeDocument/2006/relationships/hyperlink" Target="https://decotop.ru/product/best-biotope-aquaria-2019/" TargetMode="External"/><Relationship Id="rId44" Type="http://schemas.openxmlformats.org/officeDocument/2006/relationships/hyperlink" Target="https://decotop.ru/product/tigris_2-10_1/" TargetMode="External"/><Relationship Id="rId86" Type="http://schemas.openxmlformats.org/officeDocument/2006/relationships/hyperlink" Target="https://decotop.ru/product/sevan_2-5_1/" TargetMode="External"/><Relationship Id="rId151" Type="http://schemas.openxmlformats.org/officeDocument/2006/relationships/hyperlink" Target="https://decotop.ru/product/decotop_uluru_box_m/" TargetMode="External"/><Relationship Id="rId193" Type="http://schemas.openxmlformats.org/officeDocument/2006/relationships/hyperlink" Target="https://decotop.ru/product/decotop-borneo-s/" TargetMode="External"/><Relationship Id="rId207" Type="http://schemas.openxmlformats.org/officeDocument/2006/relationships/hyperlink" Target="https://decotop.ru/product/decotop-estela-l-plate/" TargetMode="External"/><Relationship Id="rId249" Type="http://schemas.openxmlformats.org/officeDocument/2006/relationships/hyperlink" Target="https://decotop.ru/product/jackfruit-xs-10/" TargetMode="External"/><Relationship Id="rId13" Type="http://schemas.openxmlformats.org/officeDocument/2006/relationships/hyperlink" Target="https://decotop.ru/product/meta_10-20_9/" TargetMode="External"/><Relationship Id="rId109" Type="http://schemas.openxmlformats.org/officeDocument/2006/relationships/hyperlink" Target="https://decotop.ru/product/decotop-matano-prirodnaja-chistaja-lavovaja-kroshka-5-15-mm-1-kg-1-5-l/" TargetMode="External"/><Relationship Id="rId260" Type="http://schemas.openxmlformats.org/officeDocument/2006/relationships/hyperlink" Target="https://decotop.ru/product/bambusa-s-20/" TargetMode="External"/><Relationship Id="rId316" Type="http://schemas.openxmlformats.org/officeDocument/2006/relationships/hyperlink" Target="https://decotop.ru/product/fagus_chips_2-10_1/" TargetMode="External"/><Relationship Id="rId55" Type="http://schemas.openxmlformats.org/officeDocument/2006/relationships/hyperlink" Target="https://decotop.ru/product/yukon_05-1_9/" TargetMode="External"/><Relationship Id="rId97" Type="http://schemas.openxmlformats.org/officeDocument/2006/relationships/hyperlink" Target="https://decotop.ru/product/decotop-malebo-pitatelnyj-grunt-dlja-akvariumnyh-rastenij-2-5-mm-9-kg-9-l/" TargetMode="External"/><Relationship Id="rId120" Type="http://schemas.openxmlformats.org/officeDocument/2006/relationships/hyperlink" Target="https://decotop.ru/product/decotop-matano-prirodnaja-chistaja-lavovaja-kroshka-20-50-mm-15-kg-21-l/" TargetMode="External"/><Relationship Id="rId162" Type="http://schemas.openxmlformats.org/officeDocument/2006/relationships/hyperlink" Target="https://decotop.ru/product/jaya_box_m/" TargetMode="External"/><Relationship Id="rId218" Type="http://schemas.openxmlformats.org/officeDocument/2006/relationships/hyperlink" Target="https://decotop.ru/product/bambusa_tube_xs_4_5/" TargetMode="External"/><Relationship Id="rId271" Type="http://schemas.openxmlformats.org/officeDocument/2006/relationships/hyperlink" Target="https://decotop.ru/product/thelambu-pod/" TargetMode="External"/><Relationship Id="rId24" Type="http://schemas.openxmlformats.org/officeDocument/2006/relationships/hyperlink" Target="https://decotop.ru/product/roanoke_2-5_4/" TargetMode="External"/><Relationship Id="rId66" Type="http://schemas.openxmlformats.org/officeDocument/2006/relationships/hyperlink" Target="https://decotop.ru/product/decotop-zambezi_2-10_4/" TargetMode="External"/><Relationship Id="rId131" Type="http://schemas.openxmlformats.org/officeDocument/2006/relationships/hyperlink" Target="https://decotop.ru/product-category/grunt/" TargetMode="External"/><Relationship Id="rId327" Type="http://schemas.openxmlformats.org/officeDocument/2006/relationships/hyperlink" Target="https://decotop.ru/product/fagus_chips_10-20_21/" TargetMode="External"/><Relationship Id="rId173" Type="http://schemas.openxmlformats.org/officeDocument/2006/relationships/hyperlink" Target="https://decotop.ru/product/sinai-m/" TargetMode="External"/><Relationship Id="rId229" Type="http://schemas.openxmlformats.org/officeDocument/2006/relationships/hyperlink" Target="https://decotop.ru/product/decotop-kivach-napolnitel-dlja-biologicheskoj-filtracii-vody-kolca-20-mm-1600-g-4-l/" TargetMode="External"/><Relationship Id="rId240" Type="http://schemas.openxmlformats.org/officeDocument/2006/relationships/hyperlink" Target="https://decotop.ru/product-category/organic/" TargetMode="External"/><Relationship Id="rId35" Type="http://schemas.openxmlformats.org/officeDocument/2006/relationships/hyperlink" Target="https://decotop.ru/product/pantanal_01-05_1/" TargetMode="External"/><Relationship Id="rId77" Type="http://schemas.openxmlformats.org/officeDocument/2006/relationships/hyperlink" Target="https://decotop.ru/product/jarlu_5-10_1/" TargetMode="External"/><Relationship Id="rId100" Type="http://schemas.openxmlformats.org/officeDocument/2006/relationships/hyperlink" Target="https://decotop.ru/product/decotop-shanti-pitatelnyj-grunt-dlja-akvariumnyh-rastenij-2-8-mm-8-kg-9-l/" TargetMode="External"/><Relationship Id="rId282" Type="http://schemas.openxmlformats.org/officeDocument/2006/relationships/hyperlink" Target="https://decotop.ru/product/coco_cover_endo_1_2_m_1u/" TargetMode="External"/><Relationship Id="rId338" Type="http://schemas.openxmlformats.org/officeDocument/2006/relationships/hyperlink" Target="https://decotop.ru/product/colibri_m/" TargetMode="External"/><Relationship Id="rId8" Type="http://schemas.openxmlformats.org/officeDocument/2006/relationships/hyperlink" Target="https://decotop.ru/product/meta_5-10_1/" TargetMode="External"/><Relationship Id="rId142" Type="http://schemas.openxmlformats.org/officeDocument/2006/relationships/hyperlink" Target="https://decotop.ru/product/decotop-etna-box-s-nabor-kamnej-3-15-sm-dlja-akvariumov-i-terrariumov-2-kg-4-l/" TargetMode="External"/><Relationship Id="rId184" Type="http://schemas.openxmlformats.org/officeDocument/2006/relationships/hyperlink" Target="https://decotop.ru/product/decotop-taiwan-xl/" TargetMode="External"/><Relationship Id="rId251" Type="http://schemas.openxmlformats.org/officeDocument/2006/relationships/hyperlink" Target="https://decotop.ru/product/jackfruit-xxs-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3"/>
  <sheetViews>
    <sheetView tabSelected="1" zoomScaleNormal="100" workbookViewId="0">
      <pane ySplit="2" topLeftCell="A3" activePane="bottomLeft" state="frozen"/>
      <selection pane="bottomLeft" activeCell="C4" sqref="C4"/>
    </sheetView>
  </sheetViews>
  <sheetFormatPr defaultColWidth="14.44140625" defaultRowHeight="15" customHeight="1" x14ac:dyDescent="0.3"/>
  <cols>
    <col min="1" max="1" width="10" customWidth="1"/>
    <col min="2" max="2" width="76.109375" customWidth="1"/>
    <col min="3" max="3" width="4.44140625" customWidth="1"/>
    <col min="4" max="4" width="3.6640625" customWidth="1"/>
    <col min="5" max="5" width="6.88671875" customWidth="1"/>
    <col min="6" max="12" width="5.5546875" customWidth="1"/>
    <col min="13" max="13" width="7.109375" customWidth="1"/>
    <col min="14" max="14" width="4.5546875" customWidth="1"/>
    <col min="15" max="15" width="9.33203125" customWidth="1"/>
    <col min="16" max="17" width="4.5546875" customWidth="1"/>
    <col min="18" max="18" width="1.109375" customWidth="1"/>
    <col min="19" max="19" width="13.88671875" customWidth="1"/>
    <col min="20" max="20" width="3.5546875" customWidth="1"/>
    <col min="21" max="26" width="3.44140625" customWidth="1"/>
  </cols>
  <sheetData>
    <row r="1" spans="1:26" ht="15" customHeight="1" x14ac:dyDescent="0.3">
      <c r="A1" s="473" t="s">
        <v>0</v>
      </c>
      <c r="B1" s="475"/>
      <c r="C1" s="1" t="s">
        <v>1</v>
      </c>
      <c r="D1" s="2" t="s">
        <v>2</v>
      </c>
      <c r="E1" s="3" t="s">
        <v>3</v>
      </c>
      <c r="F1" s="4" t="s">
        <v>4</v>
      </c>
      <c r="G1" s="5">
        <v>0.1</v>
      </c>
      <c r="H1" s="5">
        <v>0.15</v>
      </c>
      <c r="I1" s="5">
        <v>0.2</v>
      </c>
      <c r="J1" s="5">
        <v>0.25</v>
      </c>
      <c r="K1" s="5">
        <v>0.3</v>
      </c>
      <c r="L1" s="5">
        <v>0.35</v>
      </c>
      <c r="M1" s="5">
        <v>0.4</v>
      </c>
      <c r="N1" s="6" t="s">
        <v>5</v>
      </c>
      <c r="O1" s="7" t="s">
        <v>6</v>
      </c>
      <c r="P1" s="8" t="s">
        <v>7</v>
      </c>
      <c r="Q1" s="9" t="s">
        <v>8</v>
      </c>
      <c r="R1" s="10"/>
      <c r="S1" s="11" t="s">
        <v>9</v>
      </c>
      <c r="T1" s="10"/>
      <c r="U1" s="12"/>
      <c r="V1" s="12"/>
      <c r="W1" s="12"/>
      <c r="X1" s="12"/>
      <c r="Y1" s="12"/>
      <c r="Z1" s="12"/>
    </row>
    <row r="2" spans="1:26" ht="17.25" customHeight="1" x14ac:dyDescent="0.3">
      <c r="A2" s="474"/>
      <c r="B2" s="476"/>
      <c r="C2" s="13" t="s">
        <v>7</v>
      </c>
      <c r="D2" s="13" t="s">
        <v>8</v>
      </c>
      <c r="E2" s="14" t="s">
        <v>10</v>
      </c>
      <c r="F2" s="15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6">
        <f>N3+N153+N218+N324+N343+N397+N448+N435</f>
        <v>0</v>
      </c>
      <c r="O2" s="17">
        <f>O3+O153+O218+O324+O343+O397+O448+O435</f>
        <v>0</v>
      </c>
      <c r="P2" s="13">
        <f>P3+P153+P218+P324+P343+P397+P448+P435</f>
        <v>0</v>
      </c>
      <c r="Q2" s="18">
        <f>Q3+Q153+Q218+Q324+Q343+Q397+Q448+Q435</f>
        <v>0</v>
      </c>
      <c r="R2" s="19"/>
      <c r="S2" s="11"/>
      <c r="T2" s="19"/>
      <c r="U2" s="20"/>
      <c r="V2" s="20"/>
      <c r="W2" s="20"/>
      <c r="X2" s="20"/>
      <c r="Y2" s="20"/>
      <c r="Z2" s="20"/>
    </row>
    <row r="3" spans="1:26" ht="15" customHeight="1" x14ac:dyDescent="0.3">
      <c r="A3" s="21" t="s">
        <v>19</v>
      </c>
      <c r="B3" s="22" t="s">
        <v>20</v>
      </c>
      <c r="C3" s="23"/>
      <c r="D3" s="23"/>
      <c r="E3" s="24"/>
      <c r="F3" s="25"/>
      <c r="G3" s="26"/>
      <c r="H3" s="26"/>
      <c r="I3" s="26"/>
      <c r="J3" s="26"/>
      <c r="K3" s="26"/>
      <c r="L3" s="26"/>
      <c r="M3" s="26"/>
      <c r="N3" s="27">
        <f>SUM(N4:N152)</f>
        <v>0</v>
      </c>
      <c r="O3" s="28">
        <f>SUM(O4:O151)</f>
        <v>0</v>
      </c>
      <c r="P3" s="26">
        <f>SUM(P4:P152)</f>
        <v>0</v>
      </c>
      <c r="Q3" s="29">
        <f>SUM(Q4:Q152)</f>
        <v>0</v>
      </c>
      <c r="R3" s="19"/>
      <c r="S3" s="11"/>
      <c r="T3" s="19"/>
      <c r="U3" s="20"/>
      <c r="V3" s="20"/>
      <c r="W3" s="20"/>
      <c r="X3" s="20"/>
      <c r="Y3" s="20"/>
      <c r="Z3" s="20"/>
    </row>
    <row r="4" spans="1:26" ht="15" customHeight="1" x14ac:dyDescent="0.3">
      <c r="A4" s="30" t="s">
        <v>21</v>
      </c>
      <c r="B4" s="31" t="s">
        <v>22</v>
      </c>
      <c r="C4" s="10">
        <v>1.5</v>
      </c>
      <c r="D4" s="10">
        <v>1</v>
      </c>
      <c r="E4" s="32" t="s">
        <v>23</v>
      </c>
      <c r="F4" s="33">
        <v>217</v>
      </c>
      <c r="G4" s="34">
        <f t="shared" ref="G4:G152" si="0">F4*0.9</f>
        <v>195.3</v>
      </c>
      <c r="H4" s="34">
        <f t="shared" ref="H4:H152" si="1">F4*0.85</f>
        <v>184.45</v>
      </c>
      <c r="I4" s="34">
        <f t="shared" ref="I4:I152" si="2">F4*0.8</f>
        <v>173.60000000000002</v>
      </c>
      <c r="J4" s="34">
        <f t="shared" ref="J4:J152" si="3">F4*0.75</f>
        <v>162.75</v>
      </c>
      <c r="K4" s="34">
        <f t="shared" ref="K4:K152" si="4">F4*0.7</f>
        <v>151.89999999999998</v>
      </c>
      <c r="L4" s="34">
        <f t="shared" ref="L4:L152" si="5">F4*0.65</f>
        <v>141.05000000000001</v>
      </c>
      <c r="M4" s="34">
        <f t="shared" ref="M4:M152" si="6">F4*0.6</f>
        <v>130.19999999999999</v>
      </c>
      <c r="N4" s="35"/>
      <c r="O4" s="36">
        <f t="shared" ref="O4:O149" si="7">N4*F4</f>
        <v>0</v>
      </c>
      <c r="P4" s="10">
        <f t="shared" ref="P4:P152" si="8">N4*C4</f>
        <v>0</v>
      </c>
      <c r="Q4" s="37">
        <f t="shared" ref="Q4:Q152" si="9">N4*D4</f>
        <v>0</v>
      </c>
      <c r="R4" s="10"/>
      <c r="S4" s="38" t="str">
        <f>VLOOKUP(A4,Лист1!$B$2:$H$243,5,0)</f>
        <v>2000000043630</v>
      </c>
      <c r="T4" s="10"/>
      <c r="U4" s="12"/>
      <c r="V4" s="12"/>
      <c r="W4" s="12"/>
      <c r="X4" s="12"/>
      <c r="Y4" s="12"/>
      <c r="Z4" s="12"/>
    </row>
    <row r="5" spans="1:26" ht="15" customHeight="1" x14ac:dyDescent="0.3">
      <c r="A5" s="30" t="s">
        <v>24</v>
      </c>
      <c r="B5" s="39" t="s">
        <v>25</v>
      </c>
      <c r="C5" s="10">
        <v>6</v>
      </c>
      <c r="D5" s="10">
        <v>4</v>
      </c>
      <c r="E5" s="32" t="s">
        <v>23</v>
      </c>
      <c r="F5" s="33">
        <v>575</v>
      </c>
      <c r="G5" s="34">
        <f t="shared" si="0"/>
        <v>517.5</v>
      </c>
      <c r="H5" s="34">
        <f t="shared" si="1"/>
        <v>488.75</v>
      </c>
      <c r="I5" s="34">
        <f t="shared" si="2"/>
        <v>460</v>
      </c>
      <c r="J5" s="34">
        <f t="shared" si="3"/>
        <v>431.25</v>
      </c>
      <c r="K5" s="34">
        <f t="shared" si="4"/>
        <v>402.5</v>
      </c>
      <c r="L5" s="34">
        <f t="shared" si="5"/>
        <v>373.75</v>
      </c>
      <c r="M5" s="34">
        <f t="shared" si="6"/>
        <v>345</v>
      </c>
      <c r="N5" s="35"/>
      <c r="O5" s="36">
        <f t="shared" si="7"/>
        <v>0</v>
      </c>
      <c r="P5" s="10">
        <f t="shared" si="8"/>
        <v>0</v>
      </c>
      <c r="Q5" s="37">
        <f t="shared" si="9"/>
        <v>0</v>
      </c>
      <c r="R5" s="10"/>
      <c r="S5" s="38" t="str">
        <f>VLOOKUP(A5,Лист1!$B$2:$H$243,5,0)</f>
        <v>2000000043913</v>
      </c>
      <c r="T5" s="10"/>
      <c r="U5" s="12"/>
      <c r="V5" s="12"/>
      <c r="W5" s="12"/>
      <c r="X5" s="12"/>
      <c r="Y5" s="12"/>
      <c r="Z5" s="12"/>
    </row>
    <row r="6" spans="1:26" ht="15" customHeight="1" x14ac:dyDescent="0.3">
      <c r="A6" s="30" t="s">
        <v>26</v>
      </c>
      <c r="B6" s="39" t="s">
        <v>27</v>
      </c>
      <c r="C6" s="10">
        <v>15</v>
      </c>
      <c r="D6" s="10">
        <v>9</v>
      </c>
      <c r="E6" s="32" t="s">
        <v>28</v>
      </c>
      <c r="F6" s="33">
        <v>934</v>
      </c>
      <c r="G6" s="34">
        <f t="shared" si="0"/>
        <v>840.6</v>
      </c>
      <c r="H6" s="34">
        <f t="shared" si="1"/>
        <v>793.9</v>
      </c>
      <c r="I6" s="34">
        <f t="shared" si="2"/>
        <v>747.2</v>
      </c>
      <c r="J6" s="34">
        <f t="shared" si="3"/>
        <v>700.5</v>
      </c>
      <c r="K6" s="34">
        <f t="shared" si="4"/>
        <v>653.79999999999995</v>
      </c>
      <c r="L6" s="34">
        <f t="shared" si="5"/>
        <v>607.1</v>
      </c>
      <c r="M6" s="34">
        <f t="shared" si="6"/>
        <v>560.4</v>
      </c>
      <c r="N6" s="35"/>
      <c r="O6" s="36">
        <f t="shared" si="7"/>
        <v>0</v>
      </c>
      <c r="P6" s="10">
        <f t="shared" si="8"/>
        <v>0</v>
      </c>
      <c r="Q6" s="37">
        <f t="shared" si="9"/>
        <v>0</v>
      </c>
      <c r="R6" s="10"/>
      <c r="S6" s="38">
        <f>VLOOKUP(A6,Лист1!$B$2:$H$243,5,0)</f>
        <v>2000000056814</v>
      </c>
      <c r="T6" s="10"/>
      <c r="U6" s="12"/>
      <c r="V6" s="12"/>
      <c r="W6" s="12"/>
      <c r="X6" s="12"/>
      <c r="Y6" s="12"/>
      <c r="Z6" s="12"/>
    </row>
    <row r="7" spans="1:26" ht="15" customHeight="1" x14ac:dyDescent="0.3">
      <c r="A7" s="30" t="s">
        <v>29</v>
      </c>
      <c r="B7" s="39" t="s">
        <v>30</v>
      </c>
      <c r="C7" s="40">
        <v>1.5</v>
      </c>
      <c r="D7" s="10">
        <v>1</v>
      </c>
      <c r="E7" s="32" t="s">
        <v>23</v>
      </c>
      <c r="F7" s="33">
        <v>217</v>
      </c>
      <c r="G7" s="34">
        <f t="shared" si="0"/>
        <v>195.3</v>
      </c>
      <c r="H7" s="34">
        <f t="shared" si="1"/>
        <v>184.45</v>
      </c>
      <c r="I7" s="34">
        <f t="shared" si="2"/>
        <v>173.60000000000002</v>
      </c>
      <c r="J7" s="34">
        <f t="shared" si="3"/>
        <v>162.75</v>
      </c>
      <c r="K7" s="34">
        <f t="shared" si="4"/>
        <v>151.89999999999998</v>
      </c>
      <c r="L7" s="34">
        <f t="shared" si="5"/>
        <v>141.05000000000001</v>
      </c>
      <c r="M7" s="34">
        <f t="shared" si="6"/>
        <v>130.19999999999999</v>
      </c>
      <c r="N7" s="35"/>
      <c r="O7" s="36">
        <f t="shared" si="7"/>
        <v>0</v>
      </c>
      <c r="P7" s="10">
        <f t="shared" si="8"/>
        <v>0</v>
      </c>
      <c r="Q7" s="37">
        <f t="shared" si="9"/>
        <v>0</v>
      </c>
      <c r="R7" s="10"/>
      <c r="S7" s="38" t="str">
        <f>VLOOKUP(A7,Лист1!$B$2:$H$243,5,0)</f>
        <v>2000000043616</v>
      </c>
      <c r="T7" s="10"/>
      <c r="U7" s="12"/>
      <c r="V7" s="12"/>
      <c r="W7" s="12"/>
      <c r="X7" s="12"/>
      <c r="Y7" s="12"/>
      <c r="Z7" s="12"/>
    </row>
    <row r="8" spans="1:26" ht="15" customHeight="1" x14ac:dyDescent="0.3">
      <c r="A8" s="30" t="s">
        <v>31</v>
      </c>
      <c r="B8" s="39" t="s">
        <v>32</v>
      </c>
      <c r="C8" s="40">
        <v>6</v>
      </c>
      <c r="D8" s="10">
        <v>4</v>
      </c>
      <c r="E8" s="32" t="s">
        <v>23</v>
      </c>
      <c r="F8" s="33">
        <v>575</v>
      </c>
      <c r="G8" s="34">
        <f t="shared" si="0"/>
        <v>517.5</v>
      </c>
      <c r="H8" s="34">
        <f t="shared" si="1"/>
        <v>488.75</v>
      </c>
      <c r="I8" s="34">
        <f t="shared" si="2"/>
        <v>460</v>
      </c>
      <c r="J8" s="34">
        <f t="shared" si="3"/>
        <v>431.25</v>
      </c>
      <c r="K8" s="34">
        <f t="shared" si="4"/>
        <v>402.5</v>
      </c>
      <c r="L8" s="34">
        <f t="shared" si="5"/>
        <v>373.75</v>
      </c>
      <c r="M8" s="34">
        <f t="shared" si="6"/>
        <v>345</v>
      </c>
      <c r="N8" s="35"/>
      <c r="O8" s="36">
        <f t="shared" si="7"/>
        <v>0</v>
      </c>
      <c r="P8" s="10">
        <f t="shared" si="8"/>
        <v>0</v>
      </c>
      <c r="Q8" s="37">
        <f t="shared" si="9"/>
        <v>0</v>
      </c>
      <c r="R8" s="10"/>
      <c r="S8" s="38" t="str">
        <f>VLOOKUP(A8,Лист1!$B$2:$H$243,5,0)</f>
        <v>2000000044019</v>
      </c>
      <c r="T8" s="10"/>
      <c r="U8" s="12"/>
      <c r="V8" s="12"/>
      <c r="W8" s="12"/>
      <c r="X8" s="12"/>
      <c r="Y8" s="12"/>
      <c r="Z8" s="12"/>
    </row>
    <row r="9" spans="1:26" ht="15" customHeight="1" x14ac:dyDescent="0.3">
      <c r="A9" s="30" t="s">
        <v>33</v>
      </c>
      <c r="B9" s="39" t="s">
        <v>34</v>
      </c>
      <c r="C9" s="40">
        <v>15</v>
      </c>
      <c r="D9" s="10">
        <v>9</v>
      </c>
      <c r="E9" s="32" t="s">
        <v>28</v>
      </c>
      <c r="F9" s="33">
        <v>934</v>
      </c>
      <c r="G9" s="34">
        <f t="shared" si="0"/>
        <v>840.6</v>
      </c>
      <c r="H9" s="34">
        <f t="shared" si="1"/>
        <v>793.9</v>
      </c>
      <c r="I9" s="34">
        <f t="shared" si="2"/>
        <v>747.2</v>
      </c>
      <c r="J9" s="34">
        <f t="shared" si="3"/>
        <v>700.5</v>
      </c>
      <c r="K9" s="34">
        <f t="shared" si="4"/>
        <v>653.79999999999995</v>
      </c>
      <c r="L9" s="34">
        <f t="shared" si="5"/>
        <v>607.1</v>
      </c>
      <c r="M9" s="34">
        <f t="shared" si="6"/>
        <v>560.4</v>
      </c>
      <c r="N9" s="35"/>
      <c r="O9" s="36">
        <f t="shared" si="7"/>
        <v>0</v>
      </c>
      <c r="P9" s="10">
        <f t="shared" si="8"/>
        <v>0</v>
      </c>
      <c r="Q9" s="37">
        <f t="shared" si="9"/>
        <v>0</v>
      </c>
      <c r="R9" s="10"/>
      <c r="S9" s="38">
        <f>VLOOKUP(A9,Лист1!$B$2:$H$243,5,0)</f>
        <v>2000000056807</v>
      </c>
      <c r="T9" s="10"/>
      <c r="U9" s="12"/>
      <c r="V9" s="12"/>
      <c r="W9" s="12"/>
      <c r="X9" s="12"/>
      <c r="Y9" s="12"/>
      <c r="Z9" s="12"/>
    </row>
    <row r="10" spans="1:26" s="316" customFormat="1" ht="14.4" x14ac:dyDescent="0.3">
      <c r="A10" s="305" t="s">
        <v>1146</v>
      </c>
      <c r="B10" s="376" t="s">
        <v>1143</v>
      </c>
      <c r="C10" s="319">
        <v>1.5</v>
      </c>
      <c r="D10" s="307">
        <v>1</v>
      </c>
      <c r="E10" s="308" t="s">
        <v>23</v>
      </c>
      <c r="F10" s="375">
        <v>235</v>
      </c>
      <c r="G10" s="309">
        <f t="shared" si="0"/>
        <v>211.5</v>
      </c>
      <c r="H10" s="309">
        <f t="shared" si="1"/>
        <v>199.75</v>
      </c>
      <c r="I10" s="309">
        <f t="shared" si="2"/>
        <v>188</v>
      </c>
      <c r="J10" s="309">
        <f t="shared" si="3"/>
        <v>176.25</v>
      </c>
      <c r="K10" s="309">
        <f t="shared" si="4"/>
        <v>164.5</v>
      </c>
      <c r="L10" s="309">
        <f t="shared" si="5"/>
        <v>152.75</v>
      </c>
      <c r="M10" s="309">
        <f t="shared" si="6"/>
        <v>141</v>
      </c>
      <c r="N10" s="310"/>
      <c r="O10" s="311">
        <f t="shared" si="7"/>
        <v>0</v>
      </c>
      <c r="P10" s="307">
        <f t="shared" si="8"/>
        <v>0</v>
      </c>
      <c r="Q10" s="312">
        <f t="shared" si="9"/>
        <v>0</v>
      </c>
      <c r="R10" s="307"/>
      <c r="S10" s="313">
        <v>2000000056463</v>
      </c>
      <c r="T10" s="307"/>
      <c r="U10" s="320"/>
      <c r="V10" s="320"/>
      <c r="W10" s="320"/>
      <c r="X10" s="320"/>
      <c r="Y10" s="320"/>
      <c r="Z10" s="320"/>
    </row>
    <row r="11" spans="1:26" s="316" customFormat="1" ht="14.4" x14ac:dyDescent="0.3">
      <c r="A11" s="305" t="s">
        <v>1147</v>
      </c>
      <c r="B11" s="376" t="s">
        <v>1144</v>
      </c>
      <c r="C11" s="319">
        <v>6</v>
      </c>
      <c r="D11" s="307">
        <v>4</v>
      </c>
      <c r="E11" s="308" t="s">
        <v>23</v>
      </c>
      <c r="F11" s="375">
        <v>656</v>
      </c>
      <c r="G11" s="309">
        <f t="shared" si="0"/>
        <v>590.4</v>
      </c>
      <c r="H11" s="309">
        <f t="shared" si="1"/>
        <v>557.6</v>
      </c>
      <c r="I11" s="309">
        <f t="shared" si="2"/>
        <v>524.80000000000007</v>
      </c>
      <c r="J11" s="309">
        <f t="shared" si="3"/>
        <v>492</v>
      </c>
      <c r="K11" s="309">
        <f t="shared" si="4"/>
        <v>459.2</v>
      </c>
      <c r="L11" s="309">
        <f t="shared" si="5"/>
        <v>426.40000000000003</v>
      </c>
      <c r="M11" s="309">
        <f t="shared" si="6"/>
        <v>393.59999999999997</v>
      </c>
      <c r="N11" s="310"/>
      <c r="O11" s="311">
        <f t="shared" si="7"/>
        <v>0</v>
      </c>
      <c r="P11" s="307">
        <f t="shared" si="8"/>
        <v>0</v>
      </c>
      <c r="Q11" s="312">
        <f t="shared" si="9"/>
        <v>0</v>
      </c>
      <c r="R11" s="307"/>
      <c r="S11" s="313">
        <v>2000000056470</v>
      </c>
      <c r="T11" s="307"/>
      <c r="U11" s="320"/>
      <c r="V11" s="320"/>
      <c r="W11" s="320"/>
      <c r="X11" s="320"/>
      <c r="Y11" s="320"/>
      <c r="Z11" s="320"/>
    </row>
    <row r="12" spans="1:26" s="316" customFormat="1" ht="14.4" x14ac:dyDescent="0.3">
      <c r="A12" s="305" t="s">
        <v>1148</v>
      </c>
      <c r="B12" s="376" t="s">
        <v>1145</v>
      </c>
      <c r="C12" s="319">
        <v>15</v>
      </c>
      <c r="D12" s="307">
        <v>9</v>
      </c>
      <c r="E12" s="308" t="s">
        <v>28</v>
      </c>
      <c r="F12" s="375">
        <v>1134</v>
      </c>
      <c r="G12" s="309">
        <f t="shared" si="0"/>
        <v>1020.6</v>
      </c>
      <c r="H12" s="309">
        <f t="shared" si="1"/>
        <v>963.9</v>
      </c>
      <c r="I12" s="309">
        <f t="shared" si="2"/>
        <v>907.2</v>
      </c>
      <c r="J12" s="309">
        <f t="shared" si="3"/>
        <v>850.5</v>
      </c>
      <c r="K12" s="309">
        <f t="shared" si="4"/>
        <v>793.8</v>
      </c>
      <c r="L12" s="309">
        <f t="shared" si="5"/>
        <v>737.1</v>
      </c>
      <c r="M12" s="309">
        <f t="shared" si="6"/>
        <v>680.4</v>
      </c>
      <c r="N12" s="310"/>
      <c r="O12" s="311">
        <f t="shared" si="7"/>
        <v>0</v>
      </c>
      <c r="P12" s="307">
        <f t="shared" si="8"/>
        <v>0</v>
      </c>
      <c r="Q12" s="312">
        <f t="shared" si="9"/>
        <v>0</v>
      </c>
      <c r="R12" s="307"/>
      <c r="S12" s="313">
        <v>2000000056487</v>
      </c>
      <c r="T12" s="307"/>
      <c r="U12" s="320"/>
      <c r="V12" s="320"/>
      <c r="W12" s="320"/>
      <c r="X12" s="320"/>
      <c r="Y12" s="320"/>
      <c r="Z12" s="320"/>
    </row>
    <row r="13" spans="1:26" ht="14.4" hidden="1" x14ac:dyDescent="0.3">
      <c r="A13" s="30" t="s">
        <v>35</v>
      </c>
      <c r="B13" s="39" t="s">
        <v>36</v>
      </c>
      <c r="C13" s="43">
        <v>1.5</v>
      </c>
      <c r="D13" s="43">
        <v>1</v>
      </c>
      <c r="E13" s="44" t="s">
        <v>23</v>
      </c>
      <c r="F13" s="45">
        <v>177.77280000000002</v>
      </c>
      <c r="G13" s="46">
        <f t="shared" si="0"/>
        <v>159.99552000000003</v>
      </c>
      <c r="H13" s="46">
        <f t="shared" si="1"/>
        <v>151.10688000000002</v>
      </c>
      <c r="I13" s="46">
        <f t="shared" si="2"/>
        <v>142.21824000000001</v>
      </c>
      <c r="J13" s="46">
        <f t="shared" si="3"/>
        <v>133.32960000000003</v>
      </c>
      <c r="K13" s="46">
        <f t="shared" si="4"/>
        <v>124.44096</v>
      </c>
      <c r="L13" s="46">
        <f t="shared" si="5"/>
        <v>115.55232000000001</v>
      </c>
      <c r="M13" s="46">
        <f t="shared" si="6"/>
        <v>106.66368000000001</v>
      </c>
      <c r="N13" s="47"/>
      <c r="O13" s="36">
        <f t="shared" si="7"/>
        <v>0</v>
      </c>
      <c r="P13" s="43">
        <f t="shared" si="8"/>
        <v>0</v>
      </c>
      <c r="Q13" s="49">
        <f t="shared" si="9"/>
        <v>0</v>
      </c>
      <c r="R13" s="43"/>
      <c r="S13" s="50">
        <v>2000000056975</v>
      </c>
      <c r="T13" s="10"/>
      <c r="U13" s="12"/>
      <c r="V13" s="12"/>
      <c r="W13" s="12"/>
      <c r="X13" s="12"/>
      <c r="Y13" s="12"/>
      <c r="Z13" s="12"/>
    </row>
    <row r="14" spans="1:26" ht="14.4" hidden="1" x14ac:dyDescent="0.3">
      <c r="A14" s="30" t="s">
        <v>37</v>
      </c>
      <c r="B14" s="39" t="s">
        <v>38</v>
      </c>
      <c r="C14" s="43">
        <v>6</v>
      </c>
      <c r="D14" s="43">
        <v>4</v>
      </c>
      <c r="E14" s="44" t="s">
        <v>23</v>
      </c>
      <c r="F14" s="45">
        <v>571.29600000000005</v>
      </c>
      <c r="G14" s="46">
        <f t="shared" si="0"/>
        <v>514.16640000000007</v>
      </c>
      <c r="H14" s="46">
        <f t="shared" si="1"/>
        <v>485.60160000000002</v>
      </c>
      <c r="I14" s="46">
        <f t="shared" si="2"/>
        <v>457.03680000000008</v>
      </c>
      <c r="J14" s="46">
        <f t="shared" si="3"/>
        <v>428.47200000000004</v>
      </c>
      <c r="K14" s="46">
        <f t="shared" si="4"/>
        <v>399.90719999999999</v>
      </c>
      <c r="L14" s="46">
        <f t="shared" si="5"/>
        <v>371.34240000000005</v>
      </c>
      <c r="M14" s="46">
        <f t="shared" si="6"/>
        <v>342.77760000000001</v>
      </c>
      <c r="N14" s="47"/>
      <c r="O14" s="36">
        <f t="shared" si="7"/>
        <v>0</v>
      </c>
      <c r="P14" s="43">
        <f t="shared" si="8"/>
        <v>0</v>
      </c>
      <c r="Q14" s="49">
        <f t="shared" si="9"/>
        <v>0</v>
      </c>
      <c r="R14" s="43"/>
      <c r="S14" s="50">
        <v>2000000056982</v>
      </c>
      <c r="T14" s="10"/>
      <c r="U14" s="12"/>
      <c r="V14" s="12"/>
      <c r="W14" s="12"/>
      <c r="X14" s="12"/>
      <c r="Y14" s="12"/>
      <c r="Z14" s="12"/>
    </row>
    <row r="15" spans="1:26" ht="14.4" hidden="1" x14ac:dyDescent="0.3">
      <c r="A15" s="30" t="s">
        <v>39</v>
      </c>
      <c r="B15" s="39" t="s">
        <v>40</v>
      </c>
      <c r="C15" s="43">
        <v>15</v>
      </c>
      <c r="D15" s="43">
        <v>9</v>
      </c>
      <c r="E15" s="44" t="s">
        <v>28</v>
      </c>
      <c r="F15" s="45">
        <v>1114</v>
      </c>
      <c r="G15" s="46">
        <f t="shared" si="0"/>
        <v>1002.6</v>
      </c>
      <c r="H15" s="46">
        <f t="shared" si="1"/>
        <v>946.9</v>
      </c>
      <c r="I15" s="46">
        <f t="shared" si="2"/>
        <v>891.2</v>
      </c>
      <c r="J15" s="46">
        <f t="shared" si="3"/>
        <v>835.5</v>
      </c>
      <c r="K15" s="46">
        <f t="shared" si="4"/>
        <v>779.8</v>
      </c>
      <c r="L15" s="46">
        <f t="shared" si="5"/>
        <v>724.1</v>
      </c>
      <c r="M15" s="46">
        <f t="shared" si="6"/>
        <v>668.4</v>
      </c>
      <c r="N15" s="47"/>
      <c r="O15" s="36">
        <f t="shared" si="7"/>
        <v>0</v>
      </c>
      <c r="P15" s="43">
        <f t="shared" si="8"/>
        <v>0</v>
      </c>
      <c r="Q15" s="49">
        <f t="shared" si="9"/>
        <v>0</v>
      </c>
      <c r="R15" s="43"/>
      <c r="S15" s="50">
        <v>2000000056999</v>
      </c>
      <c r="T15" s="10"/>
      <c r="U15" s="12"/>
      <c r="V15" s="12"/>
      <c r="W15" s="12"/>
      <c r="X15" s="12"/>
      <c r="Y15" s="12"/>
      <c r="Z15" s="12"/>
    </row>
    <row r="16" spans="1:26" ht="15" customHeight="1" x14ac:dyDescent="0.3">
      <c r="A16" s="30" t="s">
        <v>41</v>
      </c>
      <c r="B16" s="39" t="s">
        <v>42</v>
      </c>
      <c r="C16" s="10">
        <v>1.5</v>
      </c>
      <c r="D16" s="10">
        <v>1</v>
      </c>
      <c r="E16" s="32" t="s">
        <v>23</v>
      </c>
      <c r="F16" s="33">
        <v>202</v>
      </c>
      <c r="G16" s="34">
        <f t="shared" si="0"/>
        <v>181.8</v>
      </c>
      <c r="H16" s="34">
        <f t="shared" si="1"/>
        <v>171.7</v>
      </c>
      <c r="I16" s="34">
        <f t="shared" si="2"/>
        <v>161.60000000000002</v>
      </c>
      <c r="J16" s="34">
        <f t="shared" si="3"/>
        <v>151.5</v>
      </c>
      <c r="K16" s="34">
        <f t="shared" si="4"/>
        <v>141.39999999999998</v>
      </c>
      <c r="L16" s="34">
        <f t="shared" si="5"/>
        <v>131.30000000000001</v>
      </c>
      <c r="M16" s="34">
        <f t="shared" si="6"/>
        <v>121.19999999999999</v>
      </c>
      <c r="N16" s="35"/>
      <c r="O16" s="36">
        <f t="shared" si="7"/>
        <v>0</v>
      </c>
      <c r="P16" s="10">
        <f t="shared" si="8"/>
        <v>0</v>
      </c>
      <c r="Q16" s="37">
        <f t="shared" si="9"/>
        <v>0</v>
      </c>
      <c r="R16" s="10"/>
      <c r="S16" s="38" t="str">
        <f>VLOOKUP(A16,Лист1!$B$2:$H$243,5,0)</f>
        <v>2000000043753</v>
      </c>
      <c r="T16" s="10"/>
      <c r="U16" s="12"/>
      <c r="V16" s="12"/>
      <c r="W16" s="12"/>
      <c r="X16" s="12"/>
      <c r="Y16" s="12"/>
      <c r="Z16" s="12"/>
    </row>
    <row r="17" spans="1:26" ht="15" customHeight="1" x14ac:dyDescent="0.3">
      <c r="A17" s="30" t="s">
        <v>43</v>
      </c>
      <c r="B17" s="39" t="s">
        <v>44</v>
      </c>
      <c r="C17" s="10">
        <v>6</v>
      </c>
      <c r="D17" s="10">
        <v>4</v>
      </c>
      <c r="E17" s="32" t="s">
        <v>23</v>
      </c>
      <c r="F17" s="33">
        <v>525</v>
      </c>
      <c r="G17" s="34">
        <f t="shared" si="0"/>
        <v>472.5</v>
      </c>
      <c r="H17" s="34">
        <f t="shared" si="1"/>
        <v>446.25</v>
      </c>
      <c r="I17" s="34">
        <f t="shared" si="2"/>
        <v>420</v>
      </c>
      <c r="J17" s="34">
        <f t="shared" si="3"/>
        <v>393.75</v>
      </c>
      <c r="K17" s="34">
        <f t="shared" si="4"/>
        <v>367.5</v>
      </c>
      <c r="L17" s="34">
        <f t="shared" si="5"/>
        <v>341.25</v>
      </c>
      <c r="M17" s="34">
        <f t="shared" si="6"/>
        <v>315</v>
      </c>
      <c r="N17" s="35"/>
      <c r="O17" s="36">
        <f t="shared" si="7"/>
        <v>0</v>
      </c>
      <c r="P17" s="10">
        <f t="shared" si="8"/>
        <v>0</v>
      </c>
      <c r="Q17" s="37">
        <f t="shared" si="9"/>
        <v>0</v>
      </c>
      <c r="R17" s="10"/>
      <c r="S17" s="38" t="str">
        <f>VLOOKUP(A17,Лист1!$B$2:$H$243,5,0)</f>
        <v>2000000044279</v>
      </c>
      <c r="T17" s="10"/>
      <c r="U17" s="12"/>
      <c r="V17" s="12"/>
      <c r="W17" s="12"/>
      <c r="X17" s="12"/>
      <c r="Y17" s="12"/>
      <c r="Z17" s="12"/>
    </row>
    <row r="18" spans="1:26" ht="15" customHeight="1" x14ac:dyDescent="0.3">
      <c r="A18" s="30" t="s">
        <v>45</v>
      </c>
      <c r="B18" s="39" t="s">
        <v>46</v>
      </c>
      <c r="C18" s="10">
        <v>15</v>
      </c>
      <c r="D18" s="10">
        <v>9</v>
      </c>
      <c r="E18" s="32" t="s">
        <v>28</v>
      </c>
      <c r="F18" s="33">
        <v>800</v>
      </c>
      <c r="G18" s="34">
        <f t="shared" si="0"/>
        <v>720</v>
      </c>
      <c r="H18" s="34">
        <f t="shared" si="1"/>
        <v>680</v>
      </c>
      <c r="I18" s="34">
        <f t="shared" si="2"/>
        <v>640</v>
      </c>
      <c r="J18" s="34">
        <f t="shared" si="3"/>
        <v>600</v>
      </c>
      <c r="K18" s="34">
        <f t="shared" si="4"/>
        <v>560</v>
      </c>
      <c r="L18" s="34">
        <f t="shared" si="5"/>
        <v>520</v>
      </c>
      <c r="M18" s="34">
        <f t="shared" si="6"/>
        <v>480</v>
      </c>
      <c r="N18" s="35"/>
      <c r="O18" s="36">
        <f t="shared" si="7"/>
        <v>0</v>
      </c>
      <c r="P18" s="10">
        <f t="shared" si="8"/>
        <v>0</v>
      </c>
      <c r="Q18" s="37">
        <f t="shared" si="9"/>
        <v>0</v>
      </c>
      <c r="R18" s="10"/>
      <c r="S18" s="38">
        <f>VLOOKUP(A18,Лист1!$B$2:$H$243,5,0)</f>
        <v>2000000000442</v>
      </c>
      <c r="T18" s="10"/>
      <c r="U18" s="12"/>
      <c r="V18" s="12"/>
      <c r="W18" s="12"/>
      <c r="X18" s="12"/>
      <c r="Y18" s="12"/>
      <c r="Z18" s="12"/>
    </row>
    <row r="19" spans="1:26" ht="15" customHeight="1" x14ac:dyDescent="0.3">
      <c r="A19" s="30" t="s">
        <v>47</v>
      </c>
      <c r="B19" s="39" t="s">
        <v>48</v>
      </c>
      <c r="C19" s="10">
        <v>1.5</v>
      </c>
      <c r="D19" s="10">
        <v>1</v>
      </c>
      <c r="E19" s="32" t="s">
        <v>23</v>
      </c>
      <c r="F19" s="33">
        <v>205</v>
      </c>
      <c r="G19" s="34">
        <f t="shared" si="0"/>
        <v>184.5</v>
      </c>
      <c r="H19" s="34">
        <f t="shared" si="1"/>
        <v>174.25</v>
      </c>
      <c r="I19" s="34">
        <f t="shared" si="2"/>
        <v>164</v>
      </c>
      <c r="J19" s="34">
        <f t="shared" si="3"/>
        <v>153.75</v>
      </c>
      <c r="K19" s="34">
        <f t="shared" si="4"/>
        <v>143.5</v>
      </c>
      <c r="L19" s="34">
        <f t="shared" si="5"/>
        <v>133.25</v>
      </c>
      <c r="M19" s="34">
        <f t="shared" si="6"/>
        <v>123</v>
      </c>
      <c r="N19" s="35"/>
      <c r="O19" s="36">
        <f t="shared" si="7"/>
        <v>0</v>
      </c>
      <c r="P19" s="10">
        <f t="shared" si="8"/>
        <v>0</v>
      </c>
      <c r="Q19" s="37">
        <f t="shared" si="9"/>
        <v>0</v>
      </c>
      <c r="R19" s="10"/>
      <c r="S19" s="38" t="str">
        <f>VLOOKUP(A19,Лист1!$B$2:$H$243,5,0)</f>
        <v>2000000043715</v>
      </c>
      <c r="T19" s="10"/>
      <c r="U19" s="12"/>
      <c r="V19" s="12"/>
      <c r="W19" s="12"/>
      <c r="X19" s="12"/>
      <c r="Y19" s="12"/>
      <c r="Z19" s="12"/>
    </row>
    <row r="20" spans="1:26" ht="15" customHeight="1" x14ac:dyDescent="0.3">
      <c r="A20" s="30" t="s">
        <v>49</v>
      </c>
      <c r="B20" s="39" t="s">
        <v>50</v>
      </c>
      <c r="C20" s="10">
        <v>6</v>
      </c>
      <c r="D20" s="10">
        <v>4</v>
      </c>
      <c r="E20" s="32" t="s">
        <v>23</v>
      </c>
      <c r="F20" s="33">
        <v>530</v>
      </c>
      <c r="G20" s="34">
        <f t="shared" si="0"/>
        <v>477</v>
      </c>
      <c r="H20" s="34">
        <f t="shared" si="1"/>
        <v>450.5</v>
      </c>
      <c r="I20" s="34">
        <f t="shared" si="2"/>
        <v>424</v>
      </c>
      <c r="J20" s="34">
        <f t="shared" si="3"/>
        <v>397.5</v>
      </c>
      <c r="K20" s="34">
        <f t="shared" si="4"/>
        <v>371</v>
      </c>
      <c r="L20" s="34">
        <f t="shared" si="5"/>
        <v>344.5</v>
      </c>
      <c r="M20" s="34">
        <f t="shared" si="6"/>
        <v>318</v>
      </c>
      <c r="N20" s="35"/>
      <c r="O20" s="36">
        <f t="shared" si="7"/>
        <v>0</v>
      </c>
      <c r="P20" s="10">
        <f t="shared" si="8"/>
        <v>0</v>
      </c>
      <c r="Q20" s="37">
        <f t="shared" si="9"/>
        <v>0</v>
      </c>
      <c r="R20" s="10"/>
      <c r="S20" s="38" t="str">
        <f>VLOOKUP(A20,Лист1!$B$2:$H$243,5,0)</f>
        <v>2000000044286</v>
      </c>
      <c r="T20" s="10"/>
      <c r="U20" s="12"/>
      <c r="V20" s="12"/>
      <c r="W20" s="12"/>
      <c r="X20" s="12"/>
      <c r="Y20" s="12"/>
      <c r="Z20" s="12"/>
    </row>
    <row r="21" spans="1:26" ht="15" customHeight="1" x14ac:dyDescent="0.3">
      <c r="A21" s="30" t="s">
        <v>51</v>
      </c>
      <c r="B21" s="39" t="s">
        <v>52</v>
      </c>
      <c r="C21" s="10">
        <v>15</v>
      </c>
      <c r="D21" s="10">
        <v>9</v>
      </c>
      <c r="E21" s="32" t="s">
        <v>28</v>
      </c>
      <c r="F21" s="33">
        <v>829</v>
      </c>
      <c r="G21" s="34">
        <f t="shared" si="0"/>
        <v>746.1</v>
      </c>
      <c r="H21" s="34">
        <f t="shared" si="1"/>
        <v>704.65</v>
      </c>
      <c r="I21" s="34">
        <f t="shared" si="2"/>
        <v>663.2</v>
      </c>
      <c r="J21" s="34">
        <f t="shared" si="3"/>
        <v>621.75</v>
      </c>
      <c r="K21" s="34">
        <f t="shared" si="4"/>
        <v>580.29999999999995</v>
      </c>
      <c r="L21" s="34">
        <f t="shared" si="5"/>
        <v>538.85</v>
      </c>
      <c r="M21" s="34">
        <f t="shared" si="6"/>
        <v>497.4</v>
      </c>
      <c r="N21" s="35"/>
      <c r="O21" s="36">
        <f t="shared" si="7"/>
        <v>0</v>
      </c>
      <c r="P21" s="10">
        <f t="shared" si="8"/>
        <v>0</v>
      </c>
      <c r="Q21" s="37">
        <f t="shared" si="9"/>
        <v>0</v>
      </c>
      <c r="R21" s="10"/>
      <c r="S21" s="38">
        <f>VLOOKUP(A21,Лист1!$B$2:$H$243,5,0)</f>
        <v>2000000000312</v>
      </c>
      <c r="T21" s="10"/>
      <c r="U21" s="12"/>
      <c r="V21" s="12"/>
      <c r="W21" s="12"/>
      <c r="X21" s="12"/>
      <c r="Y21" s="12"/>
      <c r="Z21" s="12"/>
    </row>
    <row r="22" spans="1:26" ht="15" customHeight="1" x14ac:dyDescent="0.3">
      <c r="A22" s="30" t="s">
        <v>53</v>
      </c>
      <c r="B22" s="52" t="s">
        <v>54</v>
      </c>
      <c r="C22" s="53">
        <v>1.5</v>
      </c>
      <c r="D22" s="10">
        <v>1</v>
      </c>
      <c r="E22" s="12" t="s">
        <v>23</v>
      </c>
      <c r="F22" s="54">
        <v>208</v>
      </c>
      <c r="G22" s="34">
        <f t="shared" si="0"/>
        <v>187.20000000000002</v>
      </c>
      <c r="H22" s="34">
        <f t="shared" si="1"/>
        <v>176.79999999999998</v>
      </c>
      <c r="I22" s="34">
        <f t="shared" si="2"/>
        <v>166.4</v>
      </c>
      <c r="J22" s="34">
        <f t="shared" si="3"/>
        <v>156</v>
      </c>
      <c r="K22" s="34">
        <f t="shared" si="4"/>
        <v>145.6</v>
      </c>
      <c r="L22" s="34">
        <f t="shared" si="5"/>
        <v>135.20000000000002</v>
      </c>
      <c r="M22" s="34">
        <f t="shared" si="6"/>
        <v>124.8</v>
      </c>
      <c r="N22" s="35"/>
      <c r="O22" s="36">
        <f t="shared" si="7"/>
        <v>0</v>
      </c>
      <c r="P22" s="10">
        <f t="shared" si="8"/>
        <v>0</v>
      </c>
      <c r="Q22" s="37">
        <f t="shared" si="9"/>
        <v>0</v>
      </c>
      <c r="R22" s="10"/>
      <c r="S22" s="38" t="str">
        <f>VLOOKUP(A22,Лист1!$B$2:$H$243,5,0)</f>
        <v>2000000043593</v>
      </c>
      <c r="T22" s="10"/>
      <c r="U22" s="12"/>
      <c r="V22" s="12"/>
      <c r="W22" s="12"/>
      <c r="X22" s="12"/>
      <c r="Y22" s="12"/>
      <c r="Z22" s="12"/>
    </row>
    <row r="23" spans="1:26" ht="15" customHeight="1" x14ac:dyDescent="0.3">
      <c r="A23" s="55" t="s">
        <v>55</v>
      </c>
      <c r="B23" s="56" t="s">
        <v>56</v>
      </c>
      <c r="C23" s="57">
        <v>6</v>
      </c>
      <c r="D23" s="10">
        <v>4</v>
      </c>
      <c r="E23" s="58" t="s">
        <v>23</v>
      </c>
      <c r="F23" s="59">
        <v>550</v>
      </c>
      <c r="G23" s="60">
        <f t="shared" si="0"/>
        <v>495</v>
      </c>
      <c r="H23" s="61">
        <f t="shared" si="1"/>
        <v>467.5</v>
      </c>
      <c r="I23" s="61">
        <f t="shared" si="2"/>
        <v>440</v>
      </c>
      <c r="J23" s="61">
        <f t="shared" si="3"/>
        <v>412.5</v>
      </c>
      <c r="K23" s="61">
        <f t="shared" si="4"/>
        <v>385</v>
      </c>
      <c r="L23" s="61">
        <f t="shared" si="5"/>
        <v>357.5</v>
      </c>
      <c r="M23" s="62">
        <f t="shared" si="6"/>
        <v>330</v>
      </c>
      <c r="N23" s="63"/>
      <c r="O23" s="36">
        <f t="shared" si="7"/>
        <v>0</v>
      </c>
      <c r="P23" s="64">
        <f t="shared" si="8"/>
        <v>0</v>
      </c>
      <c r="Q23" s="65">
        <f t="shared" si="9"/>
        <v>0</v>
      </c>
      <c r="R23" s="66"/>
      <c r="S23" s="67" t="str">
        <f>VLOOKUP(A23,Лист1!$B$2:$H$243,5,0)</f>
        <v>2000000043920</v>
      </c>
      <c r="T23" s="64"/>
      <c r="U23" s="68"/>
      <c r="V23" s="68"/>
      <c r="W23" s="68"/>
      <c r="X23" s="68"/>
      <c r="Y23" s="68"/>
      <c r="Z23" s="68"/>
    </row>
    <row r="24" spans="1:26" ht="15" customHeight="1" x14ac:dyDescent="0.3">
      <c r="A24" s="69" t="s">
        <v>57</v>
      </c>
      <c r="B24" s="70" t="s">
        <v>58</v>
      </c>
      <c r="C24" s="57">
        <v>15</v>
      </c>
      <c r="D24" s="10">
        <v>9</v>
      </c>
      <c r="E24" s="71" t="s">
        <v>28</v>
      </c>
      <c r="F24" s="59">
        <v>861</v>
      </c>
      <c r="G24" s="72">
        <f t="shared" si="0"/>
        <v>774.9</v>
      </c>
      <c r="H24" s="73">
        <f t="shared" si="1"/>
        <v>731.85</v>
      </c>
      <c r="I24" s="73">
        <f t="shared" si="2"/>
        <v>688.80000000000007</v>
      </c>
      <c r="J24" s="73">
        <f t="shared" si="3"/>
        <v>645.75</v>
      </c>
      <c r="K24" s="73">
        <f t="shared" si="4"/>
        <v>602.69999999999993</v>
      </c>
      <c r="L24" s="73">
        <f t="shared" si="5"/>
        <v>559.65</v>
      </c>
      <c r="M24" s="74">
        <f t="shared" si="6"/>
        <v>516.6</v>
      </c>
      <c r="N24" s="75"/>
      <c r="O24" s="36">
        <f t="shared" si="7"/>
        <v>0</v>
      </c>
      <c r="P24" s="76">
        <f t="shared" si="8"/>
        <v>0</v>
      </c>
      <c r="Q24" s="77">
        <f t="shared" si="9"/>
        <v>0</v>
      </c>
      <c r="R24" s="78"/>
      <c r="S24" s="79">
        <f>VLOOKUP(A24,Лист1!$B$2:$H$243,5,0)</f>
        <v>2000000000480</v>
      </c>
      <c r="T24" s="80"/>
      <c r="U24" s="80"/>
      <c r="V24" s="80"/>
      <c r="W24" s="80"/>
      <c r="X24" s="80"/>
      <c r="Y24" s="80"/>
      <c r="Z24" s="80"/>
    </row>
    <row r="25" spans="1:26" ht="15" customHeight="1" x14ac:dyDescent="0.3">
      <c r="A25" s="55" t="s">
        <v>59</v>
      </c>
      <c r="B25" s="56" t="s">
        <v>60</v>
      </c>
      <c r="C25" s="81">
        <v>1.5</v>
      </c>
      <c r="D25" s="64">
        <v>1</v>
      </c>
      <c r="E25" s="82" t="s">
        <v>23</v>
      </c>
      <c r="F25" s="83">
        <v>217</v>
      </c>
      <c r="G25" s="60">
        <f t="shared" si="0"/>
        <v>195.3</v>
      </c>
      <c r="H25" s="61">
        <f t="shared" si="1"/>
        <v>184.45</v>
      </c>
      <c r="I25" s="61">
        <f t="shared" si="2"/>
        <v>173.60000000000002</v>
      </c>
      <c r="J25" s="61">
        <f t="shared" si="3"/>
        <v>162.75</v>
      </c>
      <c r="K25" s="61">
        <f t="shared" si="4"/>
        <v>151.89999999999998</v>
      </c>
      <c r="L25" s="61">
        <f t="shared" si="5"/>
        <v>141.05000000000001</v>
      </c>
      <c r="M25" s="62">
        <f t="shared" si="6"/>
        <v>130.19999999999999</v>
      </c>
      <c r="N25" s="63"/>
      <c r="O25" s="84">
        <f t="shared" si="7"/>
        <v>0</v>
      </c>
      <c r="P25" s="64">
        <f t="shared" si="8"/>
        <v>0</v>
      </c>
      <c r="Q25" s="65">
        <f t="shared" si="9"/>
        <v>0</v>
      </c>
      <c r="R25" s="85"/>
      <c r="S25" s="67" t="str">
        <f>VLOOKUP(A25,Лист1!$B$2:$H$243,5,0)</f>
        <v>2000000043814</v>
      </c>
      <c r="T25" s="68"/>
      <c r="U25" s="68"/>
      <c r="V25" s="68"/>
      <c r="W25" s="68"/>
      <c r="X25" s="68"/>
      <c r="Y25" s="68"/>
      <c r="Z25" s="68"/>
    </row>
    <row r="26" spans="1:26" ht="15" customHeight="1" x14ac:dyDescent="0.3">
      <c r="A26" s="69" t="s">
        <v>61</v>
      </c>
      <c r="B26" s="70" t="s">
        <v>62</v>
      </c>
      <c r="C26" s="57">
        <v>6</v>
      </c>
      <c r="D26" s="10">
        <v>4</v>
      </c>
      <c r="E26" s="71" t="s">
        <v>23</v>
      </c>
      <c r="F26" s="59">
        <v>574</v>
      </c>
      <c r="G26" s="72">
        <f t="shared" si="0"/>
        <v>516.6</v>
      </c>
      <c r="H26" s="73">
        <f t="shared" si="1"/>
        <v>487.9</v>
      </c>
      <c r="I26" s="73">
        <f t="shared" si="2"/>
        <v>459.20000000000005</v>
      </c>
      <c r="J26" s="73">
        <f t="shared" si="3"/>
        <v>430.5</v>
      </c>
      <c r="K26" s="73">
        <f t="shared" si="4"/>
        <v>401.79999999999995</v>
      </c>
      <c r="L26" s="73">
        <f t="shared" si="5"/>
        <v>373.1</v>
      </c>
      <c r="M26" s="74">
        <f t="shared" si="6"/>
        <v>344.4</v>
      </c>
      <c r="N26" s="75"/>
      <c r="O26" s="36">
        <f t="shared" si="7"/>
        <v>0</v>
      </c>
      <c r="P26" s="76">
        <f t="shared" si="8"/>
        <v>0</v>
      </c>
      <c r="Q26" s="77">
        <f t="shared" si="9"/>
        <v>0</v>
      </c>
      <c r="R26" s="78"/>
      <c r="S26" s="79" t="str">
        <f>VLOOKUP(A26,Лист1!$B$2:$H$243,5,0)</f>
        <v>2000000044033</v>
      </c>
      <c r="T26" s="80"/>
      <c r="U26" s="80"/>
      <c r="V26" s="80"/>
      <c r="W26" s="80"/>
      <c r="X26" s="80"/>
      <c r="Y26" s="80"/>
      <c r="Z26" s="80"/>
    </row>
    <row r="27" spans="1:26" ht="15" customHeight="1" x14ac:dyDescent="0.3">
      <c r="A27" s="69" t="s">
        <v>63</v>
      </c>
      <c r="B27" s="70" t="s">
        <v>64</v>
      </c>
      <c r="C27" s="57">
        <v>15</v>
      </c>
      <c r="D27" s="10">
        <v>9</v>
      </c>
      <c r="E27" s="71" t="s">
        <v>28</v>
      </c>
      <c r="F27" s="59">
        <v>940</v>
      </c>
      <c r="G27" s="72">
        <f t="shared" si="0"/>
        <v>846</v>
      </c>
      <c r="H27" s="73">
        <f t="shared" si="1"/>
        <v>799</v>
      </c>
      <c r="I27" s="73">
        <f t="shared" si="2"/>
        <v>752</v>
      </c>
      <c r="J27" s="73">
        <f t="shared" si="3"/>
        <v>705</v>
      </c>
      <c r="K27" s="73">
        <f t="shared" si="4"/>
        <v>658</v>
      </c>
      <c r="L27" s="73">
        <f t="shared" si="5"/>
        <v>611</v>
      </c>
      <c r="M27" s="74">
        <f t="shared" si="6"/>
        <v>564</v>
      </c>
      <c r="N27" s="75"/>
      <c r="O27" s="36">
        <f t="shared" si="7"/>
        <v>0</v>
      </c>
      <c r="P27" s="76">
        <f t="shared" si="8"/>
        <v>0</v>
      </c>
      <c r="Q27" s="77">
        <f t="shared" si="9"/>
        <v>0</v>
      </c>
      <c r="R27" s="78"/>
      <c r="S27" s="79">
        <f>VLOOKUP(A27,Лист1!$B$2:$H$243,5,0)</f>
        <v>2000000000626</v>
      </c>
      <c r="T27" s="80"/>
      <c r="U27" s="80"/>
      <c r="V27" s="80"/>
      <c r="W27" s="80"/>
      <c r="X27" s="80"/>
      <c r="Y27" s="80"/>
      <c r="Z27" s="80"/>
    </row>
    <row r="28" spans="1:26" ht="15" customHeight="1" x14ac:dyDescent="0.3">
      <c r="A28" s="30" t="s">
        <v>65</v>
      </c>
      <c r="B28" s="39" t="s">
        <v>66</v>
      </c>
      <c r="C28" s="10">
        <v>1.5</v>
      </c>
      <c r="D28" s="10">
        <v>1</v>
      </c>
      <c r="E28" s="32" t="s">
        <v>23</v>
      </c>
      <c r="F28" s="33">
        <v>186</v>
      </c>
      <c r="G28" s="34">
        <f t="shared" si="0"/>
        <v>167.4</v>
      </c>
      <c r="H28" s="34">
        <f t="shared" si="1"/>
        <v>158.1</v>
      </c>
      <c r="I28" s="34">
        <f t="shared" si="2"/>
        <v>148.80000000000001</v>
      </c>
      <c r="J28" s="34">
        <f t="shared" si="3"/>
        <v>139.5</v>
      </c>
      <c r="K28" s="34">
        <f t="shared" si="4"/>
        <v>130.19999999999999</v>
      </c>
      <c r="L28" s="34">
        <f t="shared" si="5"/>
        <v>120.9</v>
      </c>
      <c r="M28" s="34">
        <f t="shared" si="6"/>
        <v>111.6</v>
      </c>
      <c r="N28" s="35"/>
      <c r="O28" s="36">
        <f t="shared" si="7"/>
        <v>0</v>
      </c>
      <c r="P28" s="10">
        <f t="shared" si="8"/>
        <v>0</v>
      </c>
      <c r="Q28" s="37">
        <f t="shared" si="9"/>
        <v>0</v>
      </c>
      <c r="R28" s="12"/>
      <c r="S28" s="38" t="str">
        <f>VLOOKUP(A28,Лист1!$B$2:$H$243,5,0)</f>
        <v>2000000043678</v>
      </c>
      <c r="T28" s="12"/>
      <c r="U28" s="12"/>
      <c r="V28" s="12"/>
      <c r="W28" s="12"/>
      <c r="X28" s="12"/>
      <c r="Y28" s="12"/>
      <c r="Z28" s="12"/>
    </row>
    <row r="29" spans="1:26" ht="15" customHeight="1" x14ac:dyDescent="0.3">
      <c r="A29" s="30" t="s">
        <v>67</v>
      </c>
      <c r="B29" s="39" t="s">
        <v>68</v>
      </c>
      <c r="C29" s="10">
        <v>6</v>
      </c>
      <c r="D29" s="10">
        <v>4</v>
      </c>
      <c r="E29" s="32" t="s">
        <v>23</v>
      </c>
      <c r="F29" s="33">
        <v>465</v>
      </c>
      <c r="G29" s="34">
        <f t="shared" si="0"/>
        <v>418.5</v>
      </c>
      <c r="H29" s="34">
        <f t="shared" si="1"/>
        <v>395.25</v>
      </c>
      <c r="I29" s="34">
        <f t="shared" si="2"/>
        <v>372</v>
      </c>
      <c r="J29" s="34">
        <f t="shared" si="3"/>
        <v>348.75</v>
      </c>
      <c r="K29" s="34">
        <f t="shared" si="4"/>
        <v>325.5</v>
      </c>
      <c r="L29" s="34">
        <f t="shared" si="5"/>
        <v>302.25</v>
      </c>
      <c r="M29" s="34">
        <f t="shared" si="6"/>
        <v>279</v>
      </c>
      <c r="N29" s="35"/>
      <c r="O29" s="36">
        <f t="shared" si="7"/>
        <v>0</v>
      </c>
      <c r="P29" s="10">
        <f t="shared" si="8"/>
        <v>0</v>
      </c>
      <c r="Q29" s="37">
        <f t="shared" si="9"/>
        <v>0</v>
      </c>
      <c r="R29" s="12"/>
      <c r="S29" s="38" t="str">
        <f>VLOOKUP(A29,Лист1!$B$2:$H$243,5,0)</f>
        <v>2000000044323</v>
      </c>
      <c r="T29" s="12"/>
      <c r="U29" s="12"/>
      <c r="V29" s="12"/>
      <c r="W29" s="12"/>
      <c r="X29" s="12"/>
      <c r="Y29" s="12"/>
      <c r="Z29" s="12"/>
    </row>
    <row r="30" spans="1:26" ht="15" customHeight="1" x14ac:dyDescent="0.3">
      <c r="A30" s="30" t="s">
        <v>69</v>
      </c>
      <c r="B30" s="39" t="s">
        <v>70</v>
      </c>
      <c r="C30" s="10">
        <v>15</v>
      </c>
      <c r="D30" s="10">
        <v>9</v>
      </c>
      <c r="E30" s="32" t="s">
        <v>28</v>
      </c>
      <c r="F30" s="33">
        <v>652</v>
      </c>
      <c r="G30" s="34">
        <f t="shared" si="0"/>
        <v>586.80000000000007</v>
      </c>
      <c r="H30" s="34">
        <f t="shared" si="1"/>
        <v>554.19999999999993</v>
      </c>
      <c r="I30" s="34">
        <f t="shared" si="2"/>
        <v>521.6</v>
      </c>
      <c r="J30" s="34">
        <f t="shared" si="3"/>
        <v>489</v>
      </c>
      <c r="K30" s="34">
        <f t="shared" si="4"/>
        <v>456.4</v>
      </c>
      <c r="L30" s="34">
        <f t="shared" si="5"/>
        <v>423.8</v>
      </c>
      <c r="M30" s="34">
        <f t="shared" si="6"/>
        <v>391.2</v>
      </c>
      <c r="N30" s="35"/>
      <c r="O30" s="36">
        <f t="shared" si="7"/>
        <v>0</v>
      </c>
      <c r="P30" s="10">
        <f t="shared" si="8"/>
        <v>0</v>
      </c>
      <c r="Q30" s="37">
        <f t="shared" si="9"/>
        <v>0</v>
      </c>
      <c r="R30" s="12"/>
      <c r="S30" s="38">
        <f>VLOOKUP(A30,Лист1!$B$2:$H$243,5,0)</f>
        <v>2000000000084</v>
      </c>
      <c r="T30" s="12"/>
      <c r="U30" s="12"/>
      <c r="V30" s="12"/>
      <c r="W30" s="12"/>
      <c r="X30" s="12"/>
      <c r="Y30" s="12"/>
      <c r="Z30" s="12"/>
    </row>
    <row r="31" spans="1:26" ht="15" customHeight="1" x14ac:dyDescent="0.3">
      <c r="A31" s="30" t="s">
        <v>71</v>
      </c>
      <c r="B31" s="39" t="s">
        <v>72</v>
      </c>
      <c r="C31" s="10">
        <v>1.5</v>
      </c>
      <c r="D31" s="10">
        <v>1</v>
      </c>
      <c r="E31" s="32" t="s">
        <v>23</v>
      </c>
      <c r="F31" s="33">
        <v>183</v>
      </c>
      <c r="G31" s="34">
        <f t="shared" si="0"/>
        <v>164.70000000000002</v>
      </c>
      <c r="H31" s="34">
        <f t="shared" si="1"/>
        <v>155.54999999999998</v>
      </c>
      <c r="I31" s="34">
        <f t="shared" si="2"/>
        <v>146.4</v>
      </c>
      <c r="J31" s="34">
        <f t="shared" si="3"/>
        <v>137.25</v>
      </c>
      <c r="K31" s="34">
        <f t="shared" si="4"/>
        <v>128.1</v>
      </c>
      <c r="L31" s="34">
        <f t="shared" si="5"/>
        <v>118.95</v>
      </c>
      <c r="M31" s="34">
        <f t="shared" si="6"/>
        <v>109.8</v>
      </c>
      <c r="N31" s="35"/>
      <c r="O31" s="36">
        <f t="shared" si="7"/>
        <v>0</v>
      </c>
      <c r="P31" s="10">
        <f t="shared" si="8"/>
        <v>0</v>
      </c>
      <c r="Q31" s="37">
        <f t="shared" si="9"/>
        <v>0</v>
      </c>
      <c r="R31" s="12"/>
      <c r="S31" s="38" t="str">
        <f>VLOOKUP(A31,Лист1!$B$2:$H$243,5,0)</f>
        <v>2000000043623</v>
      </c>
      <c r="T31" s="12"/>
      <c r="U31" s="12"/>
      <c r="V31" s="12"/>
      <c r="W31" s="12"/>
      <c r="X31" s="12"/>
      <c r="Y31" s="12"/>
      <c r="Z31" s="12"/>
    </row>
    <row r="32" spans="1:26" ht="15" customHeight="1" x14ac:dyDescent="0.3">
      <c r="A32" s="30" t="s">
        <v>73</v>
      </c>
      <c r="B32" s="39" t="s">
        <v>74</v>
      </c>
      <c r="C32" s="10">
        <v>6</v>
      </c>
      <c r="D32" s="10">
        <v>4</v>
      </c>
      <c r="E32" s="32" t="s">
        <v>23</v>
      </c>
      <c r="F32" s="33">
        <v>452</v>
      </c>
      <c r="G32" s="34">
        <f t="shared" si="0"/>
        <v>406.8</v>
      </c>
      <c r="H32" s="34">
        <f t="shared" si="1"/>
        <v>384.2</v>
      </c>
      <c r="I32" s="34">
        <f t="shared" si="2"/>
        <v>361.6</v>
      </c>
      <c r="J32" s="34">
        <f t="shared" si="3"/>
        <v>339</v>
      </c>
      <c r="K32" s="34">
        <f t="shared" si="4"/>
        <v>316.39999999999998</v>
      </c>
      <c r="L32" s="34">
        <f t="shared" si="5"/>
        <v>293.8</v>
      </c>
      <c r="M32" s="34">
        <f t="shared" si="6"/>
        <v>271.2</v>
      </c>
      <c r="N32" s="35"/>
      <c r="O32" s="36">
        <f t="shared" si="7"/>
        <v>0</v>
      </c>
      <c r="P32" s="10">
        <f t="shared" si="8"/>
        <v>0</v>
      </c>
      <c r="Q32" s="37">
        <f t="shared" si="9"/>
        <v>0</v>
      </c>
      <c r="R32" s="12"/>
      <c r="S32" s="38" t="str">
        <f>VLOOKUP(A32,Лист1!$B$2:$H$243,5,0)</f>
        <v>2000000044095</v>
      </c>
      <c r="T32" s="12"/>
      <c r="U32" s="12"/>
      <c r="V32" s="12"/>
      <c r="W32" s="12"/>
      <c r="X32" s="12"/>
      <c r="Y32" s="12"/>
      <c r="Z32" s="12"/>
    </row>
    <row r="33" spans="1:26" ht="15" customHeight="1" x14ac:dyDescent="0.3">
      <c r="A33" s="30" t="s">
        <v>75</v>
      </c>
      <c r="B33" s="39" t="s">
        <v>76</v>
      </c>
      <c r="C33" s="10">
        <v>15</v>
      </c>
      <c r="D33" s="10">
        <v>9</v>
      </c>
      <c r="E33" s="32" t="s">
        <v>28</v>
      </c>
      <c r="F33" s="33">
        <v>625</v>
      </c>
      <c r="G33" s="34">
        <f t="shared" si="0"/>
        <v>562.5</v>
      </c>
      <c r="H33" s="34">
        <f t="shared" si="1"/>
        <v>531.25</v>
      </c>
      <c r="I33" s="34">
        <f t="shared" si="2"/>
        <v>500</v>
      </c>
      <c r="J33" s="34">
        <f t="shared" si="3"/>
        <v>468.75</v>
      </c>
      <c r="K33" s="34">
        <f t="shared" si="4"/>
        <v>437.5</v>
      </c>
      <c r="L33" s="34">
        <f t="shared" si="5"/>
        <v>406.25</v>
      </c>
      <c r="M33" s="34">
        <f t="shared" si="6"/>
        <v>375</v>
      </c>
      <c r="N33" s="35"/>
      <c r="O33" s="36">
        <f t="shared" si="7"/>
        <v>0</v>
      </c>
      <c r="P33" s="10">
        <f t="shared" si="8"/>
        <v>0</v>
      </c>
      <c r="Q33" s="37">
        <f t="shared" si="9"/>
        <v>0</v>
      </c>
      <c r="R33" s="12"/>
      <c r="S33" s="38">
        <f>VLOOKUP(A33,Лист1!$B$2:$H$243,5,0)</f>
        <v>2000000059396</v>
      </c>
      <c r="T33" s="12"/>
      <c r="U33" s="12"/>
      <c r="V33" s="12"/>
      <c r="W33" s="12"/>
      <c r="X33" s="12"/>
      <c r="Y33" s="12"/>
      <c r="Z33" s="12"/>
    </row>
    <row r="34" spans="1:26" ht="15" customHeight="1" x14ac:dyDescent="0.3">
      <c r="A34" s="30" t="s">
        <v>77</v>
      </c>
      <c r="B34" s="39" t="s">
        <v>78</v>
      </c>
      <c r="C34" s="10">
        <v>1.5</v>
      </c>
      <c r="D34" s="10">
        <v>1</v>
      </c>
      <c r="E34" s="32" t="s">
        <v>23</v>
      </c>
      <c r="F34" s="33">
        <v>185</v>
      </c>
      <c r="G34" s="34">
        <f t="shared" si="0"/>
        <v>166.5</v>
      </c>
      <c r="H34" s="34">
        <f t="shared" si="1"/>
        <v>157.25</v>
      </c>
      <c r="I34" s="34">
        <f t="shared" si="2"/>
        <v>148</v>
      </c>
      <c r="J34" s="34">
        <f t="shared" si="3"/>
        <v>138.75</v>
      </c>
      <c r="K34" s="34">
        <f t="shared" si="4"/>
        <v>129.5</v>
      </c>
      <c r="L34" s="34">
        <f t="shared" si="5"/>
        <v>120.25</v>
      </c>
      <c r="M34" s="34">
        <f t="shared" si="6"/>
        <v>111</v>
      </c>
      <c r="N34" s="35"/>
      <c r="O34" s="36">
        <f t="shared" si="7"/>
        <v>0</v>
      </c>
      <c r="P34" s="10">
        <f t="shared" si="8"/>
        <v>0</v>
      </c>
      <c r="Q34" s="37">
        <f t="shared" si="9"/>
        <v>0</v>
      </c>
      <c r="R34" s="12"/>
      <c r="S34" s="38" t="str">
        <f>VLOOKUP(A34,Лист1!$B$2:$H$243,5,0)</f>
        <v>2000000043647</v>
      </c>
      <c r="T34" s="12"/>
      <c r="U34" s="12"/>
      <c r="V34" s="12"/>
      <c r="W34" s="12"/>
      <c r="X34" s="12"/>
      <c r="Y34" s="12"/>
      <c r="Z34" s="12"/>
    </row>
    <row r="35" spans="1:26" ht="15.75" customHeight="1" x14ac:dyDescent="0.3">
      <c r="A35" s="30" t="s">
        <v>79</v>
      </c>
      <c r="B35" s="39" t="s">
        <v>80</v>
      </c>
      <c r="C35" s="10">
        <v>6</v>
      </c>
      <c r="D35" s="10">
        <v>4</v>
      </c>
      <c r="E35" s="32" t="s">
        <v>23</v>
      </c>
      <c r="F35" s="33">
        <v>459</v>
      </c>
      <c r="G35" s="34">
        <f t="shared" si="0"/>
        <v>413.1</v>
      </c>
      <c r="H35" s="34">
        <f t="shared" si="1"/>
        <v>390.15</v>
      </c>
      <c r="I35" s="34">
        <f t="shared" si="2"/>
        <v>367.20000000000005</v>
      </c>
      <c r="J35" s="34">
        <f t="shared" si="3"/>
        <v>344.25</v>
      </c>
      <c r="K35" s="34">
        <f t="shared" si="4"/>
        <v>321.29999999999995</v>
      </c>
      <c r="L35" s="34">
        <f t="shared" si="5"/>
        <v>298.35000000000002</v>
      </c>
      <c r="M35" s="34">
        <f t="shared" si="6"/>
        <v>275.39999999999998</v>
      </c>
      <c r="N35" s="35"/>
      <c r="O35" s="36">
        <f t="shared" si="7"/>
        <v>0</v>
      </c>
      <c r="P35" s="10">
        <f t="shared" si="8"/>
        <v>0</v>
      </c>
      <c r="Q35" s="37">
        <f t="shared" si="9"/>
        <v>0</v>
      </c>
      <c r="R35" s="12"/>
      <c r="S35" s="38" t="str">
        <f>VLOOKUP(A35,Лист1!$B$2:$H$243,5,0)</f>
        <v>2000000044125</v>
      </c>
      <c r="T35" s="12"/>
      <c r="U35" s="12"/>
      <c r="V35" s="12"/>
      <c r="W35" s="12"/>
      <c r="X35" s="12"/>
      <c r="Y35" s="12"/>
      <c r="Z35" s="12"/>
    </row>
    <row r="36" spans="1:26" ht="15.75" customHeight="1" x14ac:dyDescent="0.3">
      <c r="A36" s="30" t="s">
        <v>81</v>
      </c>
      <c r="B36" s="39" t="s">
        <v>82</v>
      </c>
      <c r="C36" s="10">
        <v>15</v>
      </c>
      <c r="D36" s="10">
        <v>9</v>
      </c>
      <c r="E36" s="32" t="s">
        <v>28</v>
      </c>
      <c r="F36" s="33">
        <v>659</v>
      </c>
      <c r="G36" s="34">
        <f t="shared" si="0"/>
        <v>593.1</v>
      </c>
      <c r="H36" s="34">
        <f t="shared" si="1"/>
        <v>560.15</v>
      </c>
      <c r="I36" s="34">
        <f t="shared" si="2"/>
        <v>527.20000000000005</v>
      </c>
      <c r="J36" s="34">
        <f t="shared" si="3"/>
        <v>494.25</v>
      </c>
      <c r="K36" s="34">
        <f t="shared" si="4"/>
        <v>461.29999999999995</v>
      </c>
      <c r="L36" s="34">
        <f t="shared" si="5"/>
        <v>428.35</v>
      </c>
      <c r="M36" s="34">
        <f t="shared" si="6"/>
        <v>395.4</v>
      </c>
      <c r="N36" s="35"/>
      <c r="O36" s="36">
        <f t="shared" si="7"/>
        <v>0</v>
      </c>
      <c r="P36" s="10">
        <f t="shared" si="8"/>
        <v>0</v>
      </c>
      <c r="Q36" s="37">
        <f t="shared" si="9"/>
        <v>0</v>
      </c>
      <c r="R36" s="12"/>
      <c r="S36" s="38">
        <f>VLOOKUP(A36,Лист1!$B$2:$H$243,5,0)</f>
        <v>2000000000749</v>
      </c>
      <c r="T36" s="12"/>
      <c r="U36" s="12"/>
      <c r="V36" s="12"/>
      <c r="W36" s="12"/>
      <c r="X36" s="12"/>
      <c r="Y36" s="12"/>
      <c r="Z36" s="12"/>
    </row>
    <row r="37" spans="1:26" ht="15" customHeight="1" x14ac:dyDescent="0.3">
      <c r="A37" s="30" t="s">
        <v>83</v>
      </c>
      <c r="B37" s="39" t="s">
        <v>84</v>
      </c>
      <c r="C37" s="10">
        <v>1.5</v>
      </c>
      <c r="D37" s="10">
        <v>1</v>
      </c>
      <c r="E37" s="32" t="s">
        <v>23</v>
      </c>
      <c r="F37" s="33">
        <v>184</v>
      </c>
      <c r="G37" s="34">
        <f t="shared" si="0"/>
        <v>165.6</v>
      </c>
      <c r="H37" s="34">
        <f t="shared" si="1"/>
        <v>156.4</v>
      </c>
      <c r="I37" s="34">
        <f t="shared" si="2"/>
        <v>147.20000000000002</v>
      </c>
      <c r="J37" s="34">
        <f t="shared" si="3"/>
        <v>138</v>
      </c>
      <c r="K37" s="34">
        <f t="shared" si="4"/>
        <v>128.79999999999998</v>
      </c>
      <c r="L37" s="34">
        <f t="shared" si="5"/>
        <v>119.60000000000001</v>
      </c>
      <c r="M37" s="34">
        <f t="shared" si="6"/>
        <v>110.39999999999999</v>
      </c>
      <c r="N37" s="35"/>
      <c r="O37" s="36">
        <f t="shared" si="7"/>
        <v>0</v>
      </c>
      <c r="P37" s="10">
        <f t="shared" si="8"/>
        <v>0</v>
      </c>
      <c r="Q37" s="37">
        <f t="shared" si="9"/>
        <v>0</v>
      </c>
      <c r="R37" s="12"/>
      <c r="S37" s="38" t="str">
        <f>VLOOKUP(A37,Лист1!$B$2:$H$243,5,0)</f>
        <v>2000000043722</v>
      </c>
      <c r="T37" s="12"/>
      <c r="U37" s="12"/>
      <c r="V37" s="12"/>
      <c r="W37" s="12"/>
      <c r="X37" s="12"/>
      <c r="Y37" s="12"/>
      <c r="Z37" s="12"/>
    </row>
    <row r="38" spans="1:26" ht="15" customHeight="1" x14ac:dyDescent="0.3">
      <c r="A38" s="30" t="s">
        <v>85</v>
      </c>
      <c r="B38" s="39" t="s">
        <v>86</v>
      </c>
      <c r="C38" s="10">
        <v>6</v>
      </c>
      <c r="D38" s="10">
        <v>4</v>
      </c>
      <c r="E38" s="32" t="s">
        <v>23</v>
      </c>
      <c r="F38" s="33">
        <v>457</v>
      </c>
      <c r="G38" s="34">
        <f t="shared" si="0"/>
        <v>411.3</v>
      </c>
      <c r="H38" s="34">
        <f t="shared" si="1"/>
        <v>388.45</v>
      </c>
      <c r="I38" s="34">
        <f t="shared" si="2"/>
        <v>365.6</v>
      </c>
      <c r="J38" s="34">
        <f t="shared" si="3"/>
        <v>342.75</v>
      </c>
      <c r="K38" s="34">
        <f t="shared" si="4"/>
        <v>319.89999999999998</v>
      </c>
      <c r="L38" s="34">
        <f t="shared" si="5"/>
        <v>297.05</v>
      </c>
      <c r="M38" s="34">
        <f t="shared" si="6"/>
        <v>274.2</v>
      </c>
      <c r="N38" s="35"/>
      <c r="O38" s="36">
        <f t="shared" si="7"/>
        <v>0</v>
      </c>
      <c r="P38" s="10">
        <f t="shared" si="8"/>
        <v>0</v>
      </c>
      <c r="Q38" s="37">
        <f t="shared" si="9"/>
        <v>0</v>
      </c>
      <c r="R38" s="12"/>
      <c r="S38" s="38" t="str">
        <f>VLOOKUP(A38,Лист1!$B$2:$H$243,5,0)</f>
        <v>2000000044309</v>
      </c>
      <c r="T38" s="12"/>
      <c r="U38" s="12"/>
      <c r="V38" s="12"/>
      <c r="W38" s="12"/>
      <c r="X38" s="12"/>
      <c r="Y38" s="12"/>
      <c r="Z38" s="12"/>
    </row>
    <row r="39" spans="1:26" ht="15" customHeight="1" x14ac:dyDescent="0.3">
      <c r="A39" s="30" t="s">
        <v>87</v>
      </c>
      <c r="B39" s="39" t="s">
        <v>88</v>
      </c>
      <c r="C39" s="40">
        <v>15</v>
      </c>
      <c r="D39" s="10">
        <v>9</v>
      </c>
      <c r="E39" s="32" t="s">
        <v>28</v>
      </c>
      <c r="F39" s="33">
        <v>642</v>
      </c>
      <c r="G39" s="34">
        <f t="shared" si="0"/>
        <v>577.80000000000007</v>
      </c>
      <c r="H39" s="34">
        <f t="shared" si="1"/>
        <v>545.69999999999993</v>
      </c>
      <c r="I39" s="34">
        <f t="shared" si="2"/>
        <v>513.6</v>
      </c>
      <c r="J39" s="34">
        <f t="shared" si="3"/>
        <v>481.5</v>
      </c>
      <c r="K39" s="34">
        <f t="shared" si="4"/>
        <v>449.4</v>
      </c>
      <c r="L39" s="34">
        <f t="shared" si="5"/>
        <v>417.3</v>
      </c>
      <c r="M39" s="34">
        <f t="shared" si="6"/>
        <v>385.2</v>
      </c>
      <c r="N39" s="35"/>
      <c r="O39" s="36">
        <f t="shared" si="7"/>
        <v>0</v>
      </c>
      <c r="P39" s="10">
        <f t="shared" si="8"/>
        <v>0</v>
      </c>
      <c r="Q39" s="37">
        <f t="shared" si="9"/>
        <v>0</v>
      </c>
      <c r="R39" s="12"/>
      <c r="S39" s="38">
        <f>VLOOKUP(A39,Лист1!$B$2:$H$243,5,0)</f>
        <v>2000000000367</v>
      </c>
      <c r="T39" s="12"/>
      <c r="U39" s="12"/>
      <c r="V39" s="12"/>
      <c r="W39" s="12"/>
      <c r="X39" s="12"/>
      <c r="Y39" s="12"/>
      <c r="Z39" s="12"/>
    </row>
    <row r="40" spans="1:26" ht="15" customHeight="1" x14ac:dyDescent="0.3">
      <c r="A40" s="30" t="s">
        <v>89</v>
      </c>
      <c r="B40" s="39" t="s">
        <v>90</v>
      </c>
      <c r="C40" s="10">
        <v>1.5</v>
      </c>
      <c r="D40" s="10">
        <v>1</v>
      </c>
      <c r="E40" s="32" t="s">
        <v>23</v>
      </c>
      <c r="F40" s="33">
        <v>181</v>
      </c>
      <c r="G40" s="34">
        <f t="shared" si="0"/>
        <v>162.9</v>
      </c>
      <c r="H40" s="34">
        <f t="shared" si="1"/>
        <v>153.85</v>
      </c>
      <c r="I40" s="34">
        <f t="shared" si="2"/>
        <v>144.80000000000001</v>
      </c>
      <c r="J40" s="34">
        <f t="shared" si="3"/>
        <v>135.75</v>
      </c>
      <c r="K40" s="34">
        <f t="shared" si="4"/>
        <v>126.69999999999999</v>
      </c>
      <c r="L40" s="34">
        <f t="shared" si="5"/>
        <v>117.65</v>
      </c>
      <c r="M40" s="34">
        <f t="shared" si="6"/>
        <v>108.6</v>
      </c>
      <c r="N40" s="35"/>
      <c r="O40" s="36">
        <f t="shared" si="7"/>
        <v>0</v>
      </c>
      <c r="P40" s="10">
        <f t="shared" si="8"/>
        <v>0</v>
      </c>
      <c r="Q40" s="37">
        <f t="shared" si="9"/>
        <v>0</v>
      </c>
      <c r="R40" s="12"/>
      <c r="S40" s="38" t="str">
        <f>VLOOKUP(A40,Лист1!$B$2:$H$243,5,0)</f>
        <v>2000000043746</v>
      </c>
      <c r="T40" s="12"/>
      <c r="U40" s="12"/>
      <c r="V40" s="12"/>
      <c r="W40" s="12"/>
      <c r="X40" s="12"/>
      <c r="Y40" s="12"/>
      <c r="Z40" s="12"/>
    </row>
    <row r="41" spans="1:26" ht="15" customHeight="1" x14ac:dyDescent="0.3">
      <c r="A41" s="30" t="s">
        <v>91</v>
      </c>
      <c r="B41" s="39" t="s">
        <v>92</v>
      </c>
      <c r="C41" s="10">
        <v>6</v>
      </c>
      <c r="D41" s="10">
        <v>4</v>
      </c>
      <c r="E41" s="32" t="s">
        <v>23</v>
      </c>
      <c r="F41" s="33">
        <v>436</v>
      </c>
      <c r="G41" s="34">
        <f t="shared" si="0"/>
        <v>392.40000000000003</v>
      </c>
      <c r="H41" s="34">
        <f t="shared" si="1"/>
        <v>370.59999999999997</v>
      </c>
      <c r="I41" s="34">
        <f t="shared" si="2"/>
        <v>348.8</v>
      </c>
      <c r="J41" s="34">
        <f t="shared" si="3"/>
        <v>327</v>
      </c>
      <c r="K41" s="34">
        <f t="shared" si="4"/>
        <v>305.2</v>
      </c>
      <c r="L41" s="34">
        <f t="shared" si="5"/>
        <v>283.40000000000003</v>
      </c>
      <c r="M41" s="34">
        <f t="shared" si="6"/>
        <v>261.59999999999997</v>
      </c>
      <c r="N41" s="35"/>
      <c r="O41" s="36">
        <f t="shared" si="7"/>
        <v>0</v>
      </c>
      <c r="P41" s="10">
        <f t="shared" si="8"/>
        <v>0</v>
      </c>
      <c r="Q41" s="37">
        <f t="shared" si="9"/>
        <v>0</v>
      </c>
      <c r="R41" s="12"/>
      <c r="S41" s="38" t="str">
        <f>VLOOKUP(A41,Лист1!$B$2:$H$243,5,0)</f>
        <v>2000000044293</v>
      </c>
      <c r="T41" s="12"/>
      <c r="U41" s="12"/>
      <c r="V41" s="12"/>
      <c r="W41" s="12"/>
      <c r="X41" s="12"/>
      <c r="Y41" s="12"/>
      <c r="Z41" s="12"/>
    </row>
    <row r="42" spans="1:26" ht="15" customHeight="1" x14ac:dyDescent="0.3">
      <c r="A42" s="30" t="s">
        <v>93</v>
      </c>
      <c r="B42" s="39" t="s">
        <v>94</v>
      </c>
      <c r="C42" s="10">
        <v>15</v>
      </c>
      <c r="D42" s="10">
        <v>9</v>
      </c>
      <c r="E42" s="32" t="s">
        <v>28</v>
      </c>
      <c r="F42" s="33">
        <v>595</v>
      </c>
      <c r="G42" s="34">
        <f t="shared" si="0"/>
        <v>535.5</v>
      </c>
      <c r="H42" s="34">
        <f t="shared" si="1"/>
        <v>505.75</v>
      </c>
      <c r="I42" s="34">
        <f t="shared" si="2"/>
        <v>476</v>
      </c>
      <c r="J42" s="34">
        <f t="shared" si="3"/>
        <v>446.25</v>
      </c>
      <c r="K42" s="34">
        <f t="shared" si="4"/>
        <v>416.5</v>
      </c>
      <c r="L42" s="34">
        <f t="shared" si="5"/>
        <v>386.75</v>
      </c>
      <c r="M42" s="34">
        <f t="shared" si="6"/>
        <v>357</v>
      </c>
      <c r="N42" s="35"/>
      <c r="O42" s="36">
        <f t="shared" si="7"/>
        <v>0</v>
      </c>
      <c r="P42" s="10">
        <f t="shared" si="8"/>
        <v>0</v>
      </c>
      <c r="Q42" s="37">
        <f t="shared" si="9"/>
        <v>0</v>
      </c>
      <c r="R42" s="12"/>
      <c r="S42" s="38">
        <f>VLOOKUP(A42,Лист1!$B$2:$H$243,5,0)</f>
        <v>2000000000183</v>
      </c>
      <c r="T42" s="12"/>
      <c r="U42" s="12"/>
      <c r="V42" s="12"/>
      <c r="W42" s="12"/>
      <c r="X42" s="12"/>
      <c r="Y42" s="12"/>
      <c r="Z42" s="12"/>
    </row>
    <row r="43" spans="1:26" ht="15" customHeight="1" x14ac:dyDescent="0.3">
      <c r="A43" s="30" t="s">
        <v>95</v>
      </c>
      <c r="B43" s="39" t="s">
        <v>96</v>
      </c>
      <c r="C43" s="10">
        <v>1.5</v>
      </c>
      <c r="D43" s="10">
        <v>1</v>
      </c>
      <c r="E43" s="32" t="s">
        <v>23</v>
      </c>
      <c r="F43" s="33">
        <v>185</v>
      </c>
      <c r="G43" s="34">
        <f t="shared" si="0"/>
        <v>166.5</v>
      </c>
      <c r="H43" s="34">
        <f t="shared" si="1"/>
        <v>157.25</v>
      </c>
      <c r="I43" s="34">
        <f t="shared" si="2"/>
        <v>148</v>
      </c>
      <c r="J43" s="34">
        <f t="shared" si="3"/>
        <v>138.75</v>
      </c>
      <c r="K43" s="34">
        <f t="shared" si="4"/>
        <v>129.5</v>
      </c>
      <c r="L43" s="34">
        <f t="shared" si="5"/>
        <v>120.25</v>
      </c>
      <c r="M43" s="34">
        <f t="shared" si="6"/>
        <v>111</v>
      </c>
      <c r="N43" s="35"/>
      <c r="O43" s="36">
        <f t="shared" si="7"/>
        <v>0</v>
      </c>
      <c r="P43" s="10">
        <f t="shared" si="8"/>
        <v>0</v>
      </c>
      <c r="Q43" s="37">
        <f t="shared" si="9"/>
        <v>0</v>
      </c>
      <c r="R43" s="12"/>
      <c r="S43" s="38" t="str">
        <f>VLOOKUP(A43,Лист1!$B$2:$H$243,5,0)</f>
        <v>2000000043661</v>
      </c>
      <c r="T43" s="12"/>
      <c r="U43" s="12"/>
      <c r="V43" s="12"/>
      <c r="W43" s="12"/>
      <c r="X43" s="12"/>
      <c r="Y43" s="12"/>
      <c r="Z43" s="12"/>
    </row>
    <row r="44" spans="1:26" ht="15" customHeight="1" x14ac:dyDescent="0.3">
      <c r="A44" s="30" t="s">
        <v>97</v>
      </c>
      <c r="B44" s="39" t="s">
        <v>98</v>
      </c>
      <c r="C44" s="10">
        <v>6</v>
      </c>
      <c r="D44" s="10">
        <v>4</v>
      </c>
      <c r="E44" s="32" t="s">
        <v>23</v>
      </c>
      <c r="F44" s="33">
        <v>453</v>
      </c>
      <c r="G44" s="34">
        <f t="shared" si="0"/>
        <v>407.7</v>
      </c>
      <c r="H44" s="34">
        <f t="shared" si="1"/>
        <v>385.05</v>
      </c>
      <c r="I44" s="34">
        <f t="shared" si="2"/>
        <v>362.40000000000003</v>
      </c>
      <c r="J44" s="34">
        <f t="shared" si="3"/>
        <v>339.75</v>
      </c>
      <c r="K44" s="34">
        <f t="shared" si="4"/>
        <v>317.09999999999997</v>
      </c>
      <c r="L44" s="34">
        <f t="shared" si="5"/>
        <v>294.45</v>
      </c>
      <c r="M44" s="34">
        <f t="shared" si="6"/>
        <v>271.8</v>
      </c>
      <c r="N44" s="35"/>
      <c r="O44" s="36">
        <f t="shared" si="7"/>
        <v>0</v>
      </c>
      <c r="P44" s="10">
        <f t="shared" si="8"/>
        <v>0</v>
      </c>
      <c r="Q44" s="37">
        <f t="shared" si="9"/>
        <v>0</v>
      </c>
      <c r="R44" s="12"/>
      <c r="S44" s="38" t="str">
        <f>VLOOKUP(A44,Лист1!$B$2:$H$243,5,0)</f>
        <v>2000000044316</v>
      </c>
      <c r="T44" s="12"/>
      <c r="U44" s="12"/>
      <c r="V44" s="12"/>
      <c r="W44" s="12"/>
      <c r="X44" s="12"/>
      <c r="Y44" s="12"/>
      <c r="Z44" s="12"/>
    </row>
    <row r="45" spans="1:26" ht="15.75" customHeight="1" x14ac:dyDescent="0.3">
      <c r="A45" s="30" t="s">
        <v>99</v>
      </c>
      <c r="B45" s="39" t="s">
        <v>100</v>
      </c>
      <c r="C45" s="10">
        <v>15</v>
      </c>
      <c r="D45" s="10">
        <v>9</v>
      </c>
      <c r="E45" s="32" t="s">
        <v>28</v>
      </c>
      <c r="F45" s="33">
        <v>638</v>
      </c>
      <c r="G45" s="34">
        <f t="shared" si="0"/>
        <v>574.20000000000005</v>
      </c>
      <c r="H45" s="34">
        <f t="shared" si="1"/>
        <v>542.29999999999995</v>
      </c>
      <c r="I45" s="34">
        <f t="shared" si="2"/>
        <v>510.40000000000003</v>
      </c>
      <c r="J45" s="34">
        <f t="shared" si="3"/>
        <v>478.5</v>
      </c>
      <c r="K45" s="34">
        <f t="shared" si="4"/>
        <v>446.59999999999997</v>
      </c>
      <c r="L45" s="34">
        <f t="shared" si="5"/>
        <v>414.7</v>
      </c>
      <c r="M45" s="34">
        <f t="shared" si="6"/>
        <v>382.8</v>
      </c>
      <c r="N45" s="35"/>
      <c r="O45" s="36">
        <f t="shared" si="7"/>
        <v>0</v>
      </c>
      <c r="P45" s="10">
        <f t="shared" si="8"/>
        <v>0</v>
      </c>
      <c r="Q45" s="37">
        <f t="shared" si="9"/>
        <v>0</v>
      </c>
      <c r="R45" s="12"/>
      <c r="S45" s="38">
        <v>2000000058702</v>
      </c>
      <c r="T45" s="12"/>
      <c r="U45" s="12"/>
      <c r="V45" s="12"/>
      <c r="W45" s="12"/>
      <c r="X45" s="12"/>
      <c r="Y45" s="12"/>
      <c r="Z45" s="12"/>
    </row>
    <row r="46" spans="1:26" ht="15" customHeight="1" x14ac:dyDescent="0.3">
      <c r="A46" s="30" t="s">
        <v>101</v>
      </c>
      <c r="B46" s="380" t="s">
        <v>1149</v>
      </c>
      <c r="C46" s="318">
        <v>1.5</v>
      </c>
      <c r="D46" s="10">
        <v>1</v>
      </c>
      <c r="E46" s="32" t="s">
        <v>23</v>
      </c>
      <c r="F46" s="33">
        <v>209</v>
      </c>
      <c r="G46" s="34">
        <f t="shared" si="0"/>
        <v>188.1</v>
      </c>
      <c r="H46" s="34">
        <f t="shared" si="1"/>
        <v>177.65</v>
      </c>
      <c r="I46" s="34">
        <f t="shared" si="2"/>
        <v>167.20000000000002</v>
      </c>
      <c r="J46" s="34">
        <f t="shared" si="3"/>
        <v>156.75</v>
      </c>
      <c r="K46" s="34">
        <f t="shared" si="4"/>
        <v>146.29999999999998</v>
      </c>
      <c r="L46" s="34">
        <f t="shared" si="5"/>
        <v>135.85</v>
      </c>
      <c r="M46" s="34">
        <f t="shared" si="6"/>
        <v>125.39999999999999</v>
      </c>
      <c r="N46" s="35"/>
      <c r="O46" s="36">
        <f t="shared" si="7"/>
        <v>0</v>
      </c>
      <c r="P46" s="10">
        <f t="shared" si="8"/>
        <v>0</v>
      </c>
      <c r="Q46" s="37">
        <f t="shared" si="9"/>
        <v>0</v>
      </c>
      <c r="R46" s="12"/>
      <c r="S46" s="38">
        <v>2000000057002</v>
      </c>
      <c r="T46" s="12"/>
      <c r="U46" s="12"/>
      <c r="V46" s="12"/>
      <c r="W46" s="12"/>
      <c r="X46" s="12"/>
      <c r="Y46" s="12"/>
      <c r="Z46" s="12"/>
    </row>
    <row r="47" spans="1:26" s="316" customFormat="1" ht="15" customHeight="1" x14ac:dyDescent="0.3">
      <c r="A47" s="305" t="s">
        <v>102</v>
      </c>
      <c r="B47" s="376" t="s">
        <v>1150</v>
      </c>
      <c r="C47" s="319">
        <v>6</v>
      </c>
      <c r="D47" s="307">
        <v>4</v>
      </c>
      <c r="E47" s="308" t="s">
        <v>23</v>
      </c>
      <c r="F47" s="375">
        <v>550</v>
      </c>
      <c r="G47" s="309">
        <f t="shared" si="0"/>
        <v>495</v>
      </c>
      <c r="H47" s="309">
        <f t="shared" si="1"/>
        <v>467.5</v>
      </c>
      <c r="I47" s="309">
        <f t="shared" si="2"/>
        <v>440</v>
      </c>
      <c r="J47" s="309">
        <f t="shared" si="3"/>
        <v>412.5</v>
      </c>
      <c r="K47" s="309">
        <f t="shared" si="4"/>
        <v>385</v>
      </c>
      <c r="L47" s="309">
        <f t="shared" si="5"/>
        <v>357.5</v>
      </c>
      <c r="M47" s="309">
        <f t="shared" si="6"/>
        <v>330</v>
      </c>
      <c r="N47" s="310"/>
      <c r="O47" s="311">
        <f t="shared" si="7"/>
        <v>0</v>
      </c>
      <c r="P47" s="307">
        <f t="shared" si="8"/>
        <v>0</v>
      </c>
      <c r="Q47" s="312">
        <f t="shared" si="9"/>
        <v>0</v>
      </c>
      <c r="R47" s="320"/>
      <c r="S47" s="313">
        <v>2000000044071</v>
      </c>
      <c r="T47" s="320"/>
      <c r="U47" s="320"/>
      <c r="V47" s="320"/>
      <c r="W47" s="320"/>
      <c r="X47" s="320"/>
      <c r="Y47" s="320"/>
      <c r="Z47" s="320"/>
    </row>
    <row r="48" spans="1:26" ht="15" customHeight="1" x14ac:dyDescent="0.3">
      <c r="A48" s="30" t="s">
        <v>103</v>
      </c>
      <c r="B48" s="380" t="s">
        <v>1151</v>
      </c>
      <c r="C48" s="318">
        <v>15</v>
      </c>
      <c r="D48" s="10">
        <v>9</v>
      </c>
      <c r="E48" s="32" t="s">
        <v>28</v>
      </c>
      <c r="F48" s="33">
        <v>871</v>
      </c>
      <c r="G48" s="34">
        <f t="shared" si="0"/>
        <v>783.9</v>
      </c>
      <c r="H48" s="34">
        <f t="shared" si="1"/>
        <v>740.35</v>
      </c>
      <c r="I48" s="34">
        <f t="shared" si="2"/>
        <v>696.80000000000007</v>
      </c>
      <c r="J48" s="34">
        <f t="shared" si="3"/>
        <v>653.25</v>
      </c>
      <c r="K48" s="34">
        <f t="shared" si="4"/>
        <v>609.69999999999993</v>
      </c>
      <c r="L48" s="34">
        <f t="shared" si="5"/>
        <v>566.15</v>
      </c>
      <c r="M48" s="34">
        <f t="shared" si="6"/>
        <v>522.6</v>
      </c>
      <c r="N48" s="35"/>
      <c r="O48" s="36">
        <f t="shared" si="7"/>
        <v>0</v>
      </c>
      <c r="P48" s="10">
        <f t="shared" si="8"/>
        <v>0</v>
      </c>
      <c r="Q48" s="37">
        <f t="shared" si="9"/>
        <v>0</v>
      </c>
      <c r="R48" s="12"/>
      <c r="S48" s="38">
        <v>2000000057439</v>
      </c>
      <c r="T48" s="12"/>
      <c r="U48" s="12"/>
      <c r="V48" s="12"/>
      <c r="W48" s="12"/>
      <c r="X48" s="12"/>
      <c r="Y48" s="12"/>
      <c r="Z48" s="12"/>
    </row>
    <row r="49" spans="1:26" s="374" customFormat="1" ht="15" customHeight="1" x14ac:dyDescent="0.3">
      <c r="A49" s="388" t="s">
        <v>1155</v>
      </c>
      <c r="B49" s="387" t="s">
        <v>1152</v>
      </c>
      <c r="C49" s="400">
        <v>1.5</v>
      </c>
      <c r="D49" s="10">
        <v>1</v>
      </c>
      <c r="E49" s="32" t="s">
        <v>23</v>
      </c>
      <c r="F49" s="384">
        <v>209</v>
      </c>
      <c r="G49" s="34">
        <f t="shared" si="0"/>
        <v>188.1</v>
      </c>
      <c r="H49" s="34">
        <f t="shared" si="1"/>
        <v>177.65</v>
      </c>
      <c r="I49" s="34">
        <f t="shared" si="2"/>
        <v>167.20000000000002</v>
      </c>
      <c r="J49" s="34">
        <f t="shared" si="3"/>
        <v>156.75</v>
      </c>
      <c r="K49" s="34">
        <f t="shared" si="4"/>
        <v>146.29999999999998</v>
      </c>
      <c r="L49" s="34">
        <f t="shared" si="5"/>
        <v>135.85</v>
      </c>
      <c r="M49" s="34">
        <f t="shared" si="6"/>
        <v>125.39999999999999</v>
      </c>
      <c r="N49" s="385"/>
      <c r="O49" s="386">
        <f t="shared" si="7"/>
        <v>0</v>
      </c>
      <c r="P49" s="10">
        <f t="shared" si="8"/>
        <v>0</v>
      </c>
      <c r="Q49" s="372">
        <f t="shared" si="9"/>
        <v>0</v>
      </c>
      <c r="R49" s="12"/>
      <c r="S49" s="38">
        <v>2000000083247</v>
      </c>
      <c r="T49" s="12"/>
      <c r="U49" s="12"/>
      <c r="V49" s="12"/>
      <c r="W49" s="12"/>
      <c r="X49" s="12"/>
      <c r="Y49" s="12"/>
      <c r="Z49" s="12"/>
    </row>
    <row r="50" spans="1:26" s="374" customFormat="1" ht="15" customHeight="1" x14ac:dyDescent="0.3">
      <c r="A50" s="388" t="s">
        <v>1156</v>
      </c>
      <c r="B50" s="387" t="s">
        <v>1153</v>
      </c>
      <c r="C50" s="390">
        <v>6</v>
      </c>
      <c r="D50" s="10">
        <v>4</v>
      </c>
      <c r="E50" s="308" t="s">
        <v>23</v>
      </c>
      <c r="F50" s="384">
        <v>550</v>
      </c>
      <c r="G50" s="34">
        <f t="shared" si="0"/>
        <v>495</v>
      </c>
      <c r="H50" s="34">
        <f t="shared" si="1"/>
        <v>467.5</v>
      </c>
      <c r="I50" s="34">
        <f t="shared" si="2"/>
        <v>440</v>
      </c>
      <c r="J50" s="34">
        <f t="shared" si="3"/>
        <v>412.5</v>
      </c>
      <c r="K50" s="34">
        <f t="shared" si="4"/>
        <v>385</v>
      </c>
      <c r="L50" s="34">
        <f t="shared" si="5"/>
        <v>357.5</v>
      </c>
      <c r="M50" s="34">
        <f t="shared" si="6"/>
        <v>330</v>
      </c>
      <c r="N50" s="385"/>
      <c r="O50" s="386">
        <f t="shared" si="7"/>
        <v>0</v>
      </c>
      <c r="P50" s="10">
        <f t="shared" si="8"/>
        <v>0</v>
      </c>
      <c r="Q50" s="372">
        <f t="shared" si="9"/>
        <v>0</v>
      </c>
      <c r="R50" s="12"/>
      <c r="S50" s="38">
        <v>2000000083254</v>
      </c>
      <c r="T50" s="12"/>
      <c r="U50" s="12"/>
      <c r="V50" s="12"/>
      <c r="W50" s="12"/>
      <c r="X50" s="12"/>
      <c r="Y50" s="12"/>
      <c r="Z50" s="12"/>
    </row>
    <row r="51" spans="1:26" s="374" customFormat="1" ht="15" customHeight="1" x14ac:dyDescent="0.3">
      <c r="A51" s="388" t="s">
        <v>1157</v>
      </c>
      <c r="B51" s="387" t="s">
        <v>1154</v>
      </c>
      <c r="C51" s="390">
        <v>15</v>
      </c>
      <c r="D51" s="10">
        <v>9</v>
      </c>
      <c r="E51" s="32" t="s">
        <v>28</v>
      </c>
      <c r="F51" s="384">
        <v>871</v>
      </c>
      <c r="G51" s="34">
        <f t="shared" si="0"/>
        <v>783.9</v>
      </c>
      <c r="H51" s="34">
        <f t="shared" si="1"/>
        <v>740.35</v>
      </c>
      <c r="I51" s="34">
        <f t="shared" si="2"/>
        <v>696.80000000000007</v>
      </c>
      <c r="J51" s="34">
        <f t="shared" si="3"/>
        <v>653.25</v>
      </c>
      <c r="K51" s="34">
        <f t="shared" si="4"/>
        <v>609.69999999999993</v>
      </c>
      <c r="L51" s="34">
        <f t="shared" si="5"/>
        <v>566.15</v>
      </c>
      <c r="M51" s="34">
        <f t="shared" si="6"/>
        <v>522.6</v>
      </c>
      <c r="N51" s="385"/>
      <c r="O51" s="386">
        <f t="shared" si="7"/>
        <v>0</v>
      </c>
      <c r="P51" s="10">
        <f t="shared" si="8"/>
        <v>0</v>
      </c>
      <c r="Q51" s="372">
        <f t="shared" si="9"/>
        <v>0</v>
      </c>
      <c r="R51" s="12"/>
      <c r="S51" s="38">
        <v>2000000083261</v>
      </c>
      <c r="T51" s="12"/>
      <c r="U51" s="12"/>
      <c r="V51" s="12"/>
      <c r="W51" s="12"/>
      <c r="X51" s="12"/>
      <c r="Y51" s="12"/>
      <c r="Z51" s="12"/>
    </row>
    <row r="52" spans="1:26" s="316" customFormat="1" ht="15" customHeight="1" x14ac:dyDescent="0.3">
      <c r="A52" s="305" t="s">
        <v>104</v>
      </c>
      <c r="B52" s="306" t="s">
        <v>105</v>
      </c>
      <c r="C52" s="307">
        <v>1.5</v>
      </c>
      <c r="D52" s="307">
        <v>1</v>
      </c>
      <c r="E52" s="308" t="s">
        <v>23</v>
      </c>
      <c r="F52" s="375">
        <v>223</v>
      </c>
      <c r="G52" s="309">
        <f t="shared" si="0"/>
        <v>200.70000000000002</v>
      </c>
      <c r="H52" s="309">
        <f t="shared" si="1"/>
        <v>189.54999999999998</v>
      </c>
      <c r="I52" s="309">
        <f t="shared" si="2"/>
        <v>178.4</v>
      </c>
      <c r="J52" s="309">
        <f t="shared" si="3"/>
        <v>167.25</v>
      </c>
      <c r="K52" s="309">
        <f t="shared" si="4"/>
        <v>156.1</v>
      </c>
      <c r="L52" s="309">
        <f t="shared" si="5"/>
        <v>144.95000000000002</v>
      </c>
      <c r="M52" s="309">
        <f t="shared" si="6"/>
        <v>133.79999999999998</v>
      </c>
      <c r="N52" s="310"/>
      <c r="O52" s="311">
        <f t="shared" si="7"/>
        <v>0</v>
      </c>
      <c r="P52" s="307">
        <f t="shared" si="8"/>
        <v>0</v>
      </c>
      <c r="Q52" s="312">
        <f t="shared" si="9"/>
        <v>0</v>
      </c>
      <c r="R52" s="320"/>
      <c r="S52" s="313">
        <v>2000000057453</v>
      </c>
      <c r="T52" s="320"/>
      <c r="U52" s="320"/>
      <c r="V52" s="320"/>
      <c r="W52" s="320"/>
      <c r="X52" s="320"/>
      <c r="Y52" s="320"/>
      <c r="Z52" s="320"/>
    </row>
    <row r="53" spans="1:26" s="316" customFormat="1" ht="15" customHeight="1" x14ac:dyDescent="0.3">
      <c r="A53" s="305" t="s">
        <v>106</v>
      </c>
      <c r="B53" s="306" t="s">
        <v>107</v>
      </c>
      <c r="C53" s="307">
        <v>6</v>
      </c>
      <c r="D53" s="307">
        <v>4</v>
      </c>
      <c r="E53" s="308" t="s">
        <v>23</v>
      </c>
      <c r="F53" s="375">
        <v>611</v>
      </c>
      <c r="G53" s="309">
        <f t="shared" si="0"/>
        <v>549.9</v>
      </c>
      <c r="H53" s="309">
        <f t="shared" si="1"/>
        <v>519.35</v>
      </c>
      <c r="I53" s="309">
        <f t="shared" si="2"/>
        <v>488.8</v>
      </c>
      <c r="J53" s="309">
        <f t="shared" si="3"/>
        <v>458.25</v>
      </c>
      <c r="K53" s="309">
        <f t="shared" si="4"/>
        <v>427.7</v>
      </c>
      <c r="L53" s="309">
        <f t="shared" si="5"/>
        <v>397.15000000000003</v>
      </c>
      <c r="M53" s="309">
        <f t="shared" si="6"/>
        <v>366.59999999999997</v>
      </c>
      <c r="N53" s="310"/>
      <c r="O53" s="311">
        <f t="shared" si="7"/>
        <v>0</v>
      </c>
      <c r="P53" s="307">
        <f t="shared" si="8"/>
        <v>0</v>
      </c>
      <c r="Q53" s="312">
        <f t="shared" si="9"/>
        <v>0</v>
      </c>
      <c r="R53" s="320"/>
      <c r="S53" s="313">
        <v>2000000057460</v>
      </c>
      <c r="T53" s="320"/>
      <c r="U53" s="320"/>
      <c r="V53" s="320"/>
      <c r="W53" s="320"/>
      <c r="X53" s="320"/>
      <c r="Y53" s="320"/>
      <c r="Z53" s="320"/>
    </row>
    <row r="54" spans="1:26" s="316" customFormat="1" ht="15" customHeight="1" x14ac:dyDescent="0.3">
      <c r="A54" s="305" t="s">
        <v>108</v>
      </c>
      <c r="B54" s="306" t="s">
        <v>109</v>
      </c>
      <c r="C54" s="307">
        <v>15</v>
      </c>
      <c r="D54" s="307">
        <v>9</v>
      </c>
      <c r="E54" s="308" t="s">
        <v>28</v>
      </c>
      <c r="F54" s="375">
        <v>1023</v>
      </c>
      <c r="G54" s="309">
        <f t="shared" si="0"/>
        <v>920.7</v>
      </c>
      <c r="H54" s="309">
        <f t="shared" si="1"/>
        <v>869.55</v>
      </c>
      <c r="I54" s="309">
        <f t="shared" si="2"/>
        <v>818.40000000000009</v>
      </c>
      <c r="J54" s="309">
        <f t="shared" si="3"/>
        <v>767.25</v>
      </c>
      <c r="K54" s="309">
        <f t="shared" si="4"/>
        <v>716.09999999999991</v>
      </c>
      <c r="L54" s="309">
        <f t="shared" si="5"/>
        <v>664.95</v>
      </c>
      <c r="M54" s="309">
        <f t="shared" si="6"/>
        <v>613.79999999999995</v>
      </c>
      <c r="N54" s="310"/>
      <c r="O54" s="311">
        <f t="shared" si="7"/>
        <v>0</v>
      </c>
      <c r="P54" s="307">
        <f t="shared" si="8"/>
        <v>0</v>
      </c>
      <c r="Q54" s="312">
        <f t="shared" si="9"/>
        <v>0</v>
      </c>
      <c r="R54" s="320"/>
      <c r="S54" s="313">
        <v>2000000057477</v>
      </c>
      <c r="T54" s="320"/>
      <c r="U54" s="320"/>
      <c r="V54" s="320"/>
      <c r="W54" s="320"/>
      <c r="X54" s="320"/>
      <c r="Y54" s="320"/>
      <c r="Z54" s="320"/>
    </row>
    <row r="55" spans="1:26" s="316" customFormat="1" ht="15" customHeight="1" x14ac:dyDescent="0.3">
      <c r="A55" s="305" t="s">
        <v>1161</v>
      </c>
      <c r="B55" s="387" t="s">
        <v>1158</v>
      </c>
      <c r="C55" s="390">
        <v>1.5</v>
      </c>
      <c r="D55" s="307">
        <v>1</v>
      </c>
      <c r="E55" s="308" t="s">
        <v>23</v>
      </c>
      <c r="F55" s="381">
        <v>223</v>
      </c>
      <c r="G55" s="309">
        <f t="shared" ref="G55:G57" si="10">F55*0.9</f>
        <v>200.70000000000002</v>
      </c>
      <c r="H55" s="309">
        <f t="shared" ref="H55:H57" si="11">F55*0.85</f>
        <v>189.54999999999998</v>
      </c>
      <c r="I55" s="309">
        <f t="shared" ref="I55:I57" si="12">F55*0.8</f>
        <v>178.4</v>
      </c>
      <c r="J55" s="309">
        <f t="shared" ref="J55:J57" si="13">F55*0.75</f>
        <v>167.25</v>
      </c>
      <c r="K55" s="309">
        <f t="shared" ref="K55:K57" si="14">F55*0.7</f>
        <v>156.1</v>
      </c>
      <c r="L55" s="309">
        <f t="shared" ref="L55:L57" si="15">F55*0.65</f>
        <v>144.95000000000002</v>
      </c>
      <c r="M55" s="309">
        <f t="shared" ref="M55:M57" si="16">F55*0.6</f>
        <v>133.79999999999998</v>
      </c>
      <c r="N55" s="310"/>
      <c r="O55" s="311">
        <f t="shared" si="7"/>
        <v>0</v>
      </c>
      <c r="P55" s="307">
        <f t="shared" si="8"/>
        <v>0</v>
      </c>
      <c r="Q55" s="312">
        <f t="shared" si="9"/>
        <v>0</v>
      </c>
      <c r="R55" s="382"/>
      <c r="S55" s="383">
        <v>2000000083377</v>
      </c>
      <c r="T55" s="382"/>
      <c r="U55" s="382"/>
      <c r="V55" s="382"/>
      <c r="W55" s="382"/>
      <c r="X55" s="382"/>
      <c r="Y55" s="382"/>
      <c r="Z55" s="382"/>
    </row>
    <row r="56" spans="1:26" s="316" customFormat="1" ht="15" customHeight="1" x14ac:dyDescent="0.3">
      <c r="A56" s="389" t="s">
        <v>1162</v>
      </c>
      <c r="B56" s="387" t="s">
        <v>1159</v>
      </c>
      <c r="C56" s="390">
        <v>6</v>
      </c>
      <c r="D56" s="307">
        <v>4</v>
      </c>
      <c r="E56" s="308" t="s">
        <v>23</v>
      </c>
      <c r="F56" s="381">
        <v>611</v>
      </c>
      <c r="G56" s="309">
        <f t="shared" si="10"/>
        <v>549.9</v>
      </c>
      <c r="H56" s="309">
        <f t="shared" si="11"/>
        <v>519.35</v>
      </c>
      <c r="I56" s="309">
        <f t="shared" si="12"/>
        <v>488.8</v>
      </c>
      <c r="J56" s="309">
        <f t="shared" si="13"/>
        <v>458.25</v>
      </c>
      <c r="K56" s="309">
        <f t="shared" si="14"/>
        <v>427.7</v>
      </c>
      <c r="L56" s="309">
        <f t="shared" si="15"/>
        <v>397.15000000000003</v>
      </c>
      <c r="M56" s="309">
        <f t="shared" si="16"/>
        <v>366.59999999999997</v>
      </c>
      <c r="N56" s="310"/>
      <c r="O56" s="311">
        <f t="shared" si="7"/>
        <v>0</v>
      </c>
      <c r="P56" s="307">
        <f t="shared" si="8"/>
        <v>0</v>
      </c>
      <c r="Q56" s="312">
        <f t="shared" si="9"/>
        <v>0</v>
      </c>
      <c r="R56" s="382"/>
      <c r="S56" s="383">
        <v>2000000083384</v>
      </c>
      <c r="T56" s="382"/>
      <c r="U56" s="382"/>
      <c r="V56" s="382"/>
      <c r="W56" s="382"/>
      <c r="X56" s="382"/>
      <c r="Y56" s="382"/>
      <c r="Z56" s="382"/>
    </row>
    <row r="57" spans="1:26" s="316" customFormat="1" ht="15" customHeight="1" x14ac:dyDescent="0.3">
      <c r="A57" s="389" t="s">
        <v>1163</v>
      </c>
      <c r="B57" s="387" t="s">
        <v>1160</v>
      </c>
      <c r="C57" s="390">
        <v>15</v>
      </c>
      <c r="D57" s="307">
        <v>9</v>
      </c>
      <c r="E57" s="308" t="s">
        <v>28</v>
      </c>
      <c r="F57" s="381">
        <v>1023</v>
      </c>
      <c r="G57" s="309">
        <f t="shared" si="10"/>
        <v>920.7</v>
      </c>
      <c r="H57" s="309">
        <f t="shared" si="11"/>
        <v>869.55</v>
      </c>
      <c r="I57" s="309">
        <f t="shared" si="12"/>
        <v>818.40000000000009</v>
      </c>
      <c r="J57" s="309">
        <f t="shared" si="13"/>
        <v>767.25</v>
      </c>
      <c r="K57" s="309">
        <f t="shared" si="14"/>
        <v>716.09999999999991</v>
      </c>
      <c r="L57" s="309">
        <f t="shared" si="15"/>
        <v>664.95</v>
      </c>
      <c r="M57" s="309">
        <f t="shared" si="16"/>
        <v>613.79999999999995</v>
      </c>
      <c r="N57" s="310"/>
      <c r="O57" s="311">
        <f t="shared" si="7"/>
        <v>0</v>
      </c>
      <c r="P57" s="307">
        <f t="shared" si="8"/>
        <v>0</v>
      </c>
      <c r="Q57" s="312">
        <f t="shared" si="9"/>
        <v>0</v>
      </c>
      <c r="R57" s="382"/>
      <c r="S57" s="383">
        <v>2000000083360</v>
      </c>
      <c r="T57" s="382"/>
      <c r="U57" s="382"/>
      <c r="V57" s="382"/>
      <c r="W57" s="382"/>
      <c r="X57" s="382"/>
      <c r="Y57" s="382"/>
      <c r="Z57" s="382"/>
    </row>
    <row r="58" spans="1:26" ht="15" hidden="1" customHeight="1" x14ac:dyDescent="0.3">
      <c r="A58" s="41" t="s">
        <v>110</v>
      </c>
      <c r="B58" s="42" t="s">
        <v>111</v>
      </c>
      <c r="C58" s="43">
        <v>1.5</v>
      </c>
      <c r="D58" s="43">
        <v>1</v>
      </c>
      <c r="E58" s="44" t="s">
        <v>23</v>
      </c>
      <c r="F58" s="45">
        <v>284</v>
      </c>
      <c r="G58" s="46">
        <f t="shared" si="0"/>
        <v>255.6</v>
      </c>
      <c r="H58" s="46">
        <f t="shared" si="1"/>
        <v>241.4</v>
      </c>
      <c r="I58" s="46">
        <f t="shared" si="2"/>
        <v>227.20000000000002</v>
      </c>
      <c r="J58" s="46">
        <f t="shared" si="3"/>
        <v>213</v>
      </c>
      <c r="K58" s="46">
        <f t="shared" si="4"/>
        <v>198.79999999999998</v>
      </c>
      <c r="L58" s="46">
        <f t="shared" si="5"/>
        <v>184.6</v>
      </c>
      <c r="M58" s="46">
        <f t="shared" si="6"/>
        <v>170.4</v>
      </c>
      <c r="N58" s="47"/>
      <c r="O58" s="48">
        <f t="shared" si="7"/>
        <v>0</v>
      </c>
      <c r="P58" s="43">
        <f t="shared" si="8"/>
        <v>0</v>
      </c>
      <c r="Q58" s="49">
        <f t="shared" si="9"/>
        <v>0</v>
      </c>
      <c r="R58" s="51"/>
      <c r="S58" s="50">
        <v>2000000056906</v>
      </c>
      <c r="T58" s="12"/>
      <c r="U58" s="12"/>
      <c r="V58" s="12"/>
      <c r="W58" s="12"/>
      <c r="X58" s="12"/>
      <c r="Y58" s="12"/>
      <c r="Z58" s="12"/>
    </row>
    <row r="59" spans="1:26" ht="15" hidden="1" customHeight="1" x14ac:dyDescent="0.3">
      <c r="A59" s="41" t="s">
        <v>112</v>
      </c>
      <c r="B59" s="42" t="s">
        <v>113</v>
      </c>
      <c r="C59" s="43">
        <v>6</v>
      </c>
      <c r="D59" s="43">
        <v>4</v>
      </c>
      <c r="E59" s="44" t="s">
        <v>23</v>
      </c>
      <c r="F59" s="45">
        <v>624</v>
      </c>
      <c r="G59" s="46">
        <f t="shared" si="0"/>
        <v>561.6</v>
      </c>
      <c r="H59" s="46">
        <f t="shared" si="1"/>
        <v>530.4</v>
      </c>
      <c r="I59" s="46">
        <f t="shared" si="2"/>
        <v>499.20000000000005</v>
      </c>
      <c r="J59" s="46">
        <f t="shared" si="3"/>
        <v>468</v>
      </c>
      <c r="K59" s="46">
        <f t="shared" si="4"/>
        <v>436.79999999999995</v>
      </c>
      <c r="L59" s="46">
        <f t="shared" si="5"/>
        <v>405.6</v>
      </c>
      <c r="M59" s="46">
        <f t="shared" si="6"/>
        <v>374.4</v>
      </c>
      <c r="N59" s="47"/>
      <c r="O59" s="48">
        <f t="shared" si="7"/>
        <v>0</v>
      </c>
      <c r="P59" s="43">
        <f t="shared" si="8"/>
        <v>0</v>
      </c>
      <c r="Q59" s="49">
        <f t="shared" si="9"/>
        <v>0</v>
      </c>
      <c r="R59" s="51"/>
      <c r="S59" s="50">
        <v>2000000056913</v>
      </c>
      <c r="T59" s="12"/>
      <c r="U59" s="12"/>
      <c r="V59" s="12"/>
      <c r="W59" s="12"/>
      <c r="X59" s="12"/>
      <c r="Y59" s="12"/>
      <c r="Z59" s="12"/>
    </row>
    <row r="60" spans="1:26" ht="15" hidden="1" customHeight="1" x14ac:dyDescent="0.3">
      <c r="A60" s="41" t="s">
        <v>114</v>
      </c>
      <c r="B60" s="42" t="s">
        <v>115</v>
      </c>
      <c r="C60" s="43">
        <v>15</v>
      </c>
      <c r="D60" s="43">
        <v>9</v>
      </c>
      <c r="E60" s="44" t="s">
        <v>28</v>
      </c>
      <c r="F60" s="45">
        <v>1218</v>
      </c>
      <c r="G60" s="46">
        <f t="shared" si="0"/>
        <v>1096.2</v>
      </c>
      <c r="H60" s="46">
        <f t="shared" si="1"/>
        <v>1035.3</v>
      </c>
      <c r="I60" s="46">
        <f t="shared" si="2"/>
        <v>974.40000000000009</v>
      </c>
      <c r="J60" s="46">
        <f t="shared" si="3"/>
        <v>913.5</v>
      </c>
      <c r="K60" s="46">
        <f t="shared" si="4"/>
        <v>852.59999999999991</v>
      </c>
      <c r="L60" s="46">
        <f t="shared" si="5"/>
        <v>791.7</v>
      </c>
      <c r="M60" s="46">
        <f t="shared" si="6"/>
        <v>730.8</v>
      </c>
      <c r="N60" s="47"/>
      <c r="O60" s="48">
        <f t="shared" si="7"/>
        <v>0</v>
      </c>
      <c r="P60" s="43">
        <f t="shared" si="8"/>
        <v>0</v>
      </c>
      <c r="Q60" s="49">
        <f t="shared" si="9"/>
        <v>0</v>
      </c>
      <c r="R60" s="51"/>
      <c r="S60" s="50">
        <v>2000000056920</v>
      </c>
      <c r="T60" s="12"/>
      <c r="U60" s="12"/>
      <c r="V60" s="12"/>
      <c r="W60" s="12"/>
      <c r="X60" s="12"/>
      <c r="Y60" s="12"/>
      <c r="Z60" s="12"/>
    </row>
    <row r="61" spans="1:26" ht="15" hidden="1" customHeight="1" x14ac:dyDescent="0.3">
      <c r="A61" s="41" t="s">
        <v>116</v>
      </c>
      <c r="B61" s="42" t="s">
        <v>117</v>
      </c>
      <c r="C61" s="43">
        <v>1.5</v>
      </c>
      <c r="D61" s="43">
        <v>1</v>
      </c>
      <c r="E61" s="44" t="s">
        <v>23</v>
      </c>
      <c r="F61" s="45">
        <v>284</v>
      </c>
      <c r="G61" s="46">
        <f t="shared" si="0"/>
        <v>255.6</v>
      </c>
      <c r="H61" s="46">
        <f t="shared" si="1"/>
        <v>241.4</v>
      </c>
      <c r="I61" s="46">
        <f t="shared" si="2"/>
        <v>227.20000000000002</v>
      </c>
      <c r="J61" s="46">
        <f t="shared" si="3"/>
        <v>213</v>
      </c>
      <c r="K61" s="46">
        <f t="shared" si="4"/>
        <v>198.79999999999998</v>
      </c>
      <c r="L61" s="46">
        <f t="shared" si="5"/>
        <v>184.6</v>
      </c>
      <c r="M61" s="46">
        <f t="shared" si="6"/>
        <v>170.4</v>
      </c>
      <c r="N61" s="47"/>
      <c r="O61" s="48">
        <f t="shared" si="7"/>
        <v>0</v>
      </c>
      <c r="P61" s="43">
        <f t="shared" si="8"/>
        <v>0</v>
      </c>
      <c r="Q61" s="49">
        <f t="shared" si="9"/>
        <v>0</v>
      </c>
      <c r="R61" s="51"/>
      <c r="S61" s="50" t="str">
        <f>VLOOKUP(A61,Лист1!$B$2:$H$243,5,0)</f>
        <v>2000000043777</v>
      </c>
      <c r="T61" s="12"/>
      <c r="U61" s="12"/>
      <c r="V61" s="12"/>
      <c r="W61" s="12"/>
      <c r="X61" s="12"/>
      <c r="Y61" s="12"/>
      <c r="Z61" s="12"/>
    </row>
    <row r="62" spans="1:26" ht="15" hidden="1" customHeight="1" x14ac:dyDescent="0.3">
      <c r="A62" s="41" t="s">
        <v>118</v>
      </c>
      <c r="B62" s="42" t="s">
        <v>119</v>
      </c>
      <c r="C62" s="43">
        <v>6</v>
      </c>
      <c r="D62" s="43">
        <v>4</v>
      </c>
      <c r="E62" s="44" t="s">
        <v>23</v>
      </c>
      <c r="F62" s="45">
        <v>624</v>
      </c>
      <c r="G62" s="46">
        <f t="shared" si="0"/>
        <v>561.6</v>
      </c>
      <c r="H62" s="46">
        <f t="shared" si="1"/>
        <v>530.4</v>
      </c>
      <c r="I62" s="46">
        <f t="shared" si="2"/>
        <v>499.20000000000005</v>
      </c>
      <c r="J62" s="46">
        <f t="shared" si="3"/>
        <v>468</v>
      </c>
      <c r="K62" s="46">
        <f t="shared" si="4"/>
        <v>436.79999999999995</v>
      </c>
      <c r="L62" s="46">
        <f t="shared" si="5"/>
        <v>405.6</v>
      </c>
      <c r="M62" s="46">
        <f t="shared" si="6"/>
        <v>374.4</v>
      </c>
      <c r="N62" s="47"/>
      <c r="O62" s="48">
        <f t="shared" si="7"/>
        <v>0</v>
      </c>
      <c r="P62" s="43">
        <f t="shared" si="8"/>
        <v>0</v>
      </c>
      <c r="Q62" s="49">
        <f t="shared" si="9"/>
        <v>0</v>
      </c>
      <c r="R62" s="51"/>
      <c r="S62" s="50" t="str">
        <f>VLOOKUP(A62,Лист1!$B$2:$H$243,5,0)</f>
        <v>2000000044330</v>
      </c>
      <c r="T62" s="51"/>
      <c r="U62" s="51"/>
      <c r="V62" s="51"/>
      <c r="W62" s="51"/>
      <c r="X62" s="51"/>
      <c r="Y62" s="51"/>
      <c r="Z62" s="51"/>
    </row>
    <row r="63" spans="1:26" ht="15" hidden="1" customHeight="1" x14ac:dyDescent="0.3">
      <c r="A63" s="41" t="s">
        <v>120</v>
      </c>
      <c r="B63" s="42" t="s">
        <v>121</v>
      </c>
      <c r="C63" s="43">
        <v>15</v>
      </c>
      <c r="D63" s="43">
        <v>9</v>
      </c>
      <c r="E63" s="44" t="s">
        <v>28</v>
      </c>
      <c r="F63" s="45">
        <v>1218</v>
      </c>
      <c r="G63" s="46">
        <f t="shared" si="0"/>
        <v>1096.2</v>
      </c>
      <c r="H63" s="46">
        <f t="shared" si="1"/>
        <v>1035.3</v>
      </c>
      <c r="I63" s="46">
        <f t="shared" si="2"/>
        <v>974.40000000000009</v>
      </c>
      <c r="J63" s="46">
        <f t="shared" si="3"/>
        <v>913.5</v>
      </c>
      <c r="K63" s="46">
        <f t="shared" si="4"/>
        <v>852.59999999999991</v>
      </c>
      <c r="L63" s="46">
        <f t="shared" si="5"/>
        <v>791.7</v>
      </c>
      <c r="M63" s="46">
        <f t="shared" si="6"/>
        <v>730.8</v>
      </c>
      <c r="N63" s="47"/>
      <c r="O63" s="48">
        <f t="shared" si="7"/>
        <v>0</v>
      </c>
      <c r="P63" s="43">
        <f t="shared" si="8"/>
        <v>0</v>
      </c>
      <c r="Q63" s="49">
        <f t="shared" si="9"/>
        <v>0</v>
      </c>
      <c r="R63" s="51"/>
      <c r="S63" s="50">
        <f>VLOOKUP(A63,Лист1!$B$2:$H$243,5,0)</f>
        <v>2000000032184</v>
      </c>
      <c r="T63" s="51"/>
      <c r="U63" s="51"/>
      <c r="V63" s="51"/>
      <c r="W63" s="51"/>
      <c r="X63" s="51"/>
      <c r="Y63" s="51"/>
      <c r="Z63" s="51"/>
    </row>
    <row r="64" spans="1:26" ht="15" hidden="1" customHeight="1" x14ac:dyDescent="0.3">
      <c r="A64" s="41" t="s">
        <v>122</v>
      </c>
      <c r="B64" s="42" t="s">
        <v>123</v>
      </c>
      <c r="C64" s="43">
        <v>1.5</v>
      </c>
      <c r="D64" s="43">
        <v>1</v>
      </c>
      <c r="E64" s="44" t="s">
        <v>23</v>
      </c>
      <c r="F64" s="45">
        <v>284</v>
      </c>
      <c r="G64" s="46">
        <f t="shared" si="0"/>
        <v>255.6</v>
      </c>
      <c r="H64" s="46">
        <f t="shared" si="1"/>
        <v>241.4</v>
      </c>
      <c r="I64" s="46">
        <f t="shared" si="2"/>
        <v>227.20000000000002</v>
      </c>
      <c r="J64" s="46">
        <f t="shared" si="3"/>
        <v>213</v>
      </c>
      <c r="K64" s="46">
        <f t="shared" si="4"/>
        <v>198.79999999999998</v>
      </c>
      <c r="L64" s="46">
        <f t="shared" si="5"/>
        <v>184.6</v>
      </c>
      <c r="M64" s="46">
        <f t="shared" si="6"/>
        <v>170.4</v>
      </c>
      <c r="N64" s="47"/>
      <c r="O64" s="48">
        <f t="shared" si="7"/>
        <v>0</v>
      </c>
      <c r="P64" s="43">
        <f t="shared" si="8"/>
        <v>0</v>
      </c>
      <c r="Q64" s="49">
        <f t="shared" si="9"/>
        <v>0</v>
      </c>
      <c r="R64" s="51"/>
      <c r="S64" s="50" t="str">
        <f>VLOOKUP(A64,Лист1!$B$2:$H$243,5,0)</f>
        <v>2000000043685</v>
      </c>
      <c r="T64" s="12"/>
      <c r="U64" s="12"/>
      <c r="V64" s="12"/>
      <c r="W64" s="12"/>
      <c r="X64" s="12"/>
      <c r="Y64" s="12"/>
      <c r="Z64" s="12"/>
    </row>
    <row r="65" spans="1:26" ht="15" hidden="1" customHeight="1" x14ac:dyDescent="0.3">
      <c r="A65" s="41" t="s">
        <v>124</v>
      </c>
      <c r="B65" s="42" t="s">
        <v>125</v>
      </c>
      <c r="C65" s="43">
        <v>6</v>
      </c>
      <c r="D65" s="43">
        <v>4</v>
      </c>
      <c r="E65" s="44" t="s">
        <v>23</v>
      </c>
      <c r="F65" s="33">
        <v>628</v>
      </c>
      <c r="G65" s="46">
        <f t="shared" si="0"/>
        <v>565.20000000000005</v>
      </c>
      <c r="H65" s="46">
        <f t="shared" si="1"/>
        <v>533.79999999999995</v>
      </c>
      <c r="I65" s="46">
        <f t="shared" si="2"/>
        <v>502.40000000000003</v>
      </c>
      <c r="J65" s="46">
        <f t="shared" si="3"/>
        <v>471</v>
      </c>
      <c r="K65" s="46">
        <f t="shared" si="4"/>
        <v>439.59999999999997</v>
      </c>
      <c r="L65" s="46">
        <f t="shared" si="5"/>
        <v>408.2</v>
      </c>
      <c r="M65" s="46">
        <f t="shared" si="6"/>
        <v>376.8</v>
      </c>
      <c r="N65" s="47"/>
      <c r="O65" s="36">
        <f t="shared" si="7"/>
        <v>0</v>
      </c>
      <c r="P65" s="10">
        <f t="shared" si="8"/>
        <v>0</v>
      </c>
      <c r="Q65" s="37">
        <f t="shared" si="9"/>
        <v>0</v>
      </c>
      <c r="R65" s="51"/>
      <c r="S65" s="50" t="str">
        <f>VLOOKUP(A65,Лист1!$B$2:$H$243,5,0)</f>
        <v>2000000044149</v>
      </c>
      <c r="T65" s="51"/>
      <c r="U65" s="51"/>
      <c r="V65" s="51"/>
      <c r="W65" s="51"/>
      <c r="X65" s="51"/>
      <c r="Y65" s="51"/>
      <c r="Z65" s="51"/>
    </row>
    <row r="66" spans="1:26" ht="15" hidden="1" customHeight="1" x14ac:dyDescent="0.3">
      <c r="A66" s="41" t="s">
        <v>126</v>
      </c>
      <c r="B66" s="42" t="s">
        <v>127</v>
      </c>
      <c r="C66" s="43">
        <v>15</v>
      </c>
      <c r="D66" s="43">
        <v>9</v>
      </c>
      <c r="E66" s="44" t="s">
        <v>28</v>
      </c>
      <c r="F66" s="33">
        <v>1230</v>
      </c>
      <c r="G66" s="46">
        <f t="shared" si="0"/>
        <v>1107</v>
      </c>
      <c r="H66" s="46">
        <f t="shared" si="1"/>
        <v>1045.5</v>
      </c>
      <c r="I66" s="46">
        <f t="shared" si="2"/>
        <v>984</v>
      </c>
      <c r="J66" s="46">
        <f t="shared" si="3"/>
        <v>922.5</v>
      </c>
      <c r="K66" s="46">
        <f t="shared" si="4"/>
        <v>861</v>
      </c>
      <c r="L66" s="46">
        <f t="shared" si="5"/>
        <v>799.5</v>
      </c>
      <c r="M66" s="46">
        <f t="shared" si="6"/>
        <v>738</v>
      </c>
      <c r="N66" s="47"/>
      <c r="O66" s="36">
        <f t="shared" si="7"/>
        <v>0</v>
      </c>
      <c r="P66" s="10">
        <f t="shared" si="8"/>
        <v>0</v>
      </c>
      <c r="Q66" s="37">
        <f t="shared" si="9"/>
        <v>0</v>
      </c>
      <c r="R66" s="51"/>
      <c r="S66" s="50">
        <f>VLOOKUP(A66,Лист1!$B$2:$H$243,5,0)</f>
        <v>2000000032245</v>
      </c>
      <c r="T66" s="51"/>
      <c r="U66" s="51"/>
      <c r="V66" s="51"/>
      <c r="W66" s="51"/>
      <c r="X66" s="51"/>
      <c r="Y66" s="51"/>
      <c r="Z66" s="51"/>
    </row>
    <row r="67" spans="1:26" ht="15" hidden="1" customHeight="1" x14ac:dyDescent="0.3">
      <c r="A67" s="41" t="s">
        <v>128</v>
      </c>
      <c r="B67" s="42" t="s">
        <v>129</v>
      </c>
      <c r="C67" s="43">
        <v>1.5</v>
      </c>
      <c r="D67" s="43">
        <v>1</v>
      </c>
      <c r="E67" s="44" t="s">
        <v>23</v>
      </c>
      <c r="F67" s="45">
        <v>284</v>
      </c>
      <c r="G67" s="46">
        <f t="shared" si="0"/>
        <v>255.6</v>
      </c>
      <c r="H67" s="46">
        <f t="shared" si="1"/>
        <v>241.4</v>
      </c>
      <c r="I67" s="46">
        <f t="shared" si="2"/>
        <v>227.20000000000002</v>
      </c>
      <c r="J67" s="46">
        <f t="shared" si="3"/>
        <v>213</v>
      </c>
      <c r="K67" s="46">
        <f t="shared" si="4"/>
        <v>198.79999999999998</v>
      </c>
      <c r="L67" s="46">
        <f t="shared" si="5"/>
        <v>184.6</v>
      </c>
      <c r="M67" s="46">
        <f t="shared" si="6"/>
        <v>170.4</v>
      </c>
      <c r="N67" s="47"/>
      <c r="O67" s="48">
        <f t="shared" si="7"/>
        <v>0</v>
      </c>
      <c r="P67" s="43">
        <f t="shared" si="8"/>
        <v>0</v>
      </c>
      <c r="Q67" s="49">
        <f t="shared" si="9"/>
        <v>0</v>
      </c>
      <c r="R67" s="51"/>
      <c r="S67" s="50" t="str">
        <f>VLOOKUP(A67,Лист1!$B$2:$H$243,5,0)</f>
        <v>2000000043784</v>
      </c>
      <c r="T67" s="51"/>
      <c r="U67" s="51"/>
      <c r="V67" s="51"/>
      <c r="W67" s="51"/>
      <c r="X67" s="51"/>
      <c r="Y67" s="51"/>
      <c r="Z67" s="51"/>
    </row>
    <row r="68" spans="1:26" ht="15" hidden="1" customHeight="1" x14ac:dyDescent="0.3">
      <c r="A68" s="41" t="s">
        <v>130</v>
      </c>
      <c r="B68" s="42" t="s">
        <v>131</v>
      </c>
      <c r="C68" s="43">
        <v>6</v>
      </c>
      <c r="D68" s="43">
        <v>4</v>
      </c>
      <c r="E68" s="44" t="s">
        <v>23</v>
      </c>
      <c r="F68" s="45">
        <v>628</v>
      </c>
      <c r="G68" s="46">
        <f t="shared" si="0"/>
        <v>565.20000000000005</v>
      </c>
      <c r="H68" s="46">
        <f t="shared" si="1"/>
        <v>533.79999999999995</v>
      </c>
      <c r="I68" s="46">
        <f t="shared" si="2"/>
        <v>502.40000000000003</v>
      </c>
      <c r="J68" s="46">
        <f t="shared" si="3"/>
        <v>471</v>
      </c>
      <c r="K68" s="46">
        <f t="shared" si="4"/>
        <v>439.59999999999997</v>
      </c>
      <c r="L68" s="46">
        <f t="shared" si="5"/>
        <v>408.2</v>
      </c>
      <c r="M68" s="46">
        <f t="shared" si="6"/>
        <v>376.8</v>
      </c>
      <c r="N68" s="47"/>
      <c r="O68" s="36">
        <f t="shared" si="7"/>
        <v>0</v>
      </c>
      <c r="P68" s="10">
        <f t="shared" si="8"/>
        <v>0</v>
      </c>
      <c r="Q68" s="37">
        <f t="shared" si="9"/>
        <v>0</v>
      </c>
      <c r="R68" s="51"/>
      <c r="S68" s="50" t="str">
        <f>VLOOKUP(A68,Лист1!$B$2:$H$243,5,0)</f>
        <v>2000000044132</v>
      </c>
      <c r="T68" s="51"/>
      <c r="U68" s="51"/>
      <c r="V68" s="51"/>
      <c r="W68" s="51"/>
      <c r="X68" s="51"/>
      <c r="Y68" s="51"/>
      <c r="Z68" s="51"/>
    </row>
    <row r="69" spans="1:26" ht="15" hidden="1" customHeight="1" x14ac:dyDescent="0.3">
      <c r="A69" s="41" t="s">
        <v>132</v>
      </c>
      <c r="B69" s="42" t="s">
        <v>133</v>
      </c>
      <c r="C69" s="43">
        <v>15</v>
      </c>
      <c r="D69" s="43">
        <v>9</v>
      </c>
      <c r="E69" s="44" t="s">
        <v>28</v>
      </c>
      <c r="F69" s="45">
        <v>1230</v>
      </c>
      <c r="G69" s="46">
        <f t="shared" si="0"/>
        <v>1107</v>
      </c>
      <c r="H69" s="46">
        <f t="shared" si="1"/>
        <v>1045.5</v>
      </c>
      <c r="I69" s="46">
        <f t="shared" si="2"/>
        <v>984</v>
      </c>
      <c r="J69" s="46">
        <f t="shared" si="3"/>
        <v>922.5</v>
      </c>
      <c r="K69" s="46">
        <f t="shared" si="4"/>
        <v>861</v>
      </c>
      <c r="L69" s="46">
        <f t="shared" si="5"/>
        <v>799.5</v>
      </c>
      <c r="M69" s="46">
        <f t="shared" si="6"/>
        <v>738</v>
      </c>
      <c r="N69" s="47"/>
      <c r="O69" s="36">
        <f t="shared" si="7"/>
        <v>0</v>
      </c>
      <c r="P69" s="10">
        <f t="shared" si="8"/>
        <v>0</v>
      </c>
      <c r="Q69" s="37">
        <f t="shared" si="9"/>
        <v>0</v>
      </c>
      <c r="R69" s="51"/>
      <c r="S69" s="50">
        <f>VLOOKUP(A69,Лист1!$B$2:$H$243,5,0)</f>
        <v>0</v>
      </c>
      <c r="T69" s="51"/>
      <c r="U69" s="51"/>
      <c r="V69" s="51"/>
      <c r="W69" s="51"/>
      <c r="X69" s="51"/>
      <c r="Y69" s="51"/>
      <c r="Z69" s="51"/>
    </row>
    <row r="70" spans="1:26" ht="15" hidden="1" customHeight="1" x14ac:dyDescent="0.3">
      <c r="A70" s="41" t="s">
        <v>134</v>
      </c>
      <c r="B70" s="42" t="s">
        <v>135</v>
      </c>
      <c r="C70" s="43">
        <v>1.5</v>
      </c>
      <c r="D70" s="43">
        <v>1</v>
      </c>
      <c r="E70" s="44" t="s">
        <v>23</v>
      </c>
      <c r="F70" s="45">
        <v>206</v>
      </c>
      <c r="G70" s="46">
        <f t="shared" si="0"/>
        <v>185.4</v>
      </c>
      <c r="H70" s="46">
        <f t="shared" si="1"/>
        <v>175.1</v>
      </c>
      <c r="I70" s="46">
        <f t="shared" si="2"/>
        <v>164.8</v>
      </c>
      <c r="J70" s="46">
        <f t="shared" si="3"/>
        <v>154.5</v>
      </c>
      <c r="K70" s="46">
        <f t="shared" si="4"/>
        <v>144.19999999999999</v>
      </c>
      <c r="L70" s="46">
        <f t="shared" si="5"/>
        <v>133.9</v>
      </c>
      <c r="M70" s="46">
        <f t="shared" si="6"/>
        <v>123.6</v>
      </c>
      <c r="N70" s="47"/>
      <c r="O70" s="36">
        <f t="shared" si="7"/>
        <v>0</v>
      </c>
      <c r="P70" s="10">
        <f t="shared" si="8"/>
        <v>0</v>
      </c>
      <c r="Q70" s="37">
        <f t="shared" si="9"/>
        <v>0</v>
      </c>
      <c r="R70" s="51"/>
      <c r="S70" s="50" t="str">
        <f>VLOOKUP(A70,Лист1!$B$2:$H$243,5,0)</f>
        <v>2000000043739</v>
      </c>
      <c r="T70" s="12"/>
      <c r="U70" s="12"/>
      <c r="V70" s="12"/>
      <c r="W70" s="12"/>
      <c r="X70" s="12"/>
      <c r="Y70" s="12"/>
      <c r="Z70" s="12"/>
    </row>
    <row r="71" spans="1:26" ht="15" hidden="1" customHeight="1" x14ac:dyDescent="0.3">
      <c r="A71" s="41" t="s">
        <v>136</v>
      </c>
      <c r="B71" s="42" t="s">
        <v>137</v>
      </c>
      <c r="C71" s="43">
        <v>6</v>
      </c>
      <c r="D71" s="43">
        <v>4</v>
      </c>
      <c r="E71" s="44" t="s">
        <v>23</v>
      </c>
      <c r="F71" s="45">
        <v>684</v>
      </c>
      <c r="G71" s="46">
        <f t="shared" si="0"/>
        <v>615.6</v>
      </c>
      <c r="H71" s="46">
        <f t="shared" si="1"/>
        <v>581.4</v>
      </c>
      <c r="I71" s="46">
        <f t="shared" si="2"/>
        <v>547.20000000000005</v>
      </c>
      <c r="J71" s="46">
        <f t="shared" si="3"/>
        <v>513</v>
      </c>
      <c r="K71" s="46">
        <f t="shared" si="4"/>
        <v>478.79999999999995</v>
      </c>
      <c r="L71" s="46">
        <f t="shared" si="5"/>
        <v>444.6</v>
      </c>
      <c r="M71" s="46">
        <f t="shared" si="6"/>
        <v>410.4</v>
      </c>
      <c r="N71" s="47"/>
      <c r="O71" s="36">
        <f t="shared" si="7"/>
        <v>0</v>
      </c>
      <c r="P71" s="10">
        <f t="shared" si="8"/>
        <v>0</v>
      </c>
      <c r="Q71" s="37">
        <f t="shared" si="9"/>
        <v>0</v>
      </c>
      <c r="R71" s="51"/>
      <c r="S71" s="50" t="str">
        <f>VLOOKUP(A71,Лист1!$B$2:$H$243,5,0)</f>
        <v>2000000043968</v>
      </c>
      <c r="T71" s="12"/>
      <c r="U71" s="12"/>
      <c r="V71" s="12"/>
      <c r="W71" s="12"/>
      <c r="X71" s="12"/>
      <c r="Y71" s="12"/>
      <c r="Z71" s="12"/>
    </row>
    <row r="72" spans="1:26" ht="15" hidden="1" customHeight="1" x14ac:dyDescent="0.3">
      <c r="A72" s="41" t="s">
        <v>138</v>
      </c>
      <c r="B72" s="42" t="s">
        <v>139</v>
      </c>
      <c r="C72" s="43">
        <v>15</v>
      </c>
      <c r="D72" s="43">
        <v>9</v>
      </c>
      <c r="E72" s="44" t="s">
        <v>28</v>
      </c>
      <c r="F72" s="45">
        <v>1388</v>
      </c>
      <c r="G72" s="46">
        <f t="shared" si="0"/>
        <v>1249.2</v>
      </c>
      <c r="H72" s="46">
        <f t="shared" si="1"/>
        <v>1179.8</v>
      </c>
      <c r="I72" s="46">
        <f t="shared" si="2"/>
        <v>1110.4000000000001</v>
      </c>
      <c r="J72" s="46">
        <f t="shared" si="3"/>
        <v>1041</v>
      </c>
      <c r="K72" s="46">
        <f t="shared" si="4"/>
        <v>971.59999999999991</v>
      </c>
      <c r="L72" s="46">
        <f t="shared" si="5"/>
        <v>902.2</v>
      </c>
      <c r="M72" s="46">
        <f t="shared" si="6"/>
        <v>832.8</v>
      </c>
      <c r="N72" s="47"/>
      <c r="O72" s="36">
        <f t="shared" si="7"/>
        <v>0</v>
      </c>
      <c r="P72" s="10">
        <f t="shared" si="8"/>
        <v>0</v>
      </c>
      <c r="Q72" s="37">
        <f t="shared" si="9"/>
        <v>0</v>
      </c>
      <c r="R72" s="51"/>
      <c r="S72" s="50">
        <f>VLOOKUP(A72,Лист1!$B$2:$H$243,5,0)</f>
        <v>2000000000176</v>
      </c>
      <c r="T72" s="12"/>
      <c r="U72" s="12"/>
      <c r="V72" s="12"/>
      <c r="W72" s="12"/>
      <c r="X72" s="12"/>
      <c r="Y72" s="12"/>
      <c r="Z72" s="12"/>
    </row>
    <row r="73" spans="1:26" ht="15" customHeight="1" x14ac:dyDescent="0.3">
      <c r="A73" s="30" t="s">
        <v>140</v>
      </c>
      <c r="B73" s="39" t="s">
        <v>141</v>
      </c>
      <c r="C73" s="86">
        <v>1.5</v>
      </c>
      <c r="D73" s="10">
        <v>1</v>
      </c>
      <c r="E73" s="32" t="s">
        <v>23</v>
      </c>
      <c r="F73" s="33">
        <v>354</v>
      </c>
      <c r="G73" s="34">
        <f t="shared" si="0"/>
        <v>318.60000000000002</v>
      </c>
      <c r="H73" s="34">
        <f t="shared" si="1"/>
        <v>300.89999999999998</v>
      </c>
      <c r="I73" s="34">
        <f t="shared" si="2"/>
        <v>283.2</v>
      </c>
      <c r="J73" s="34">
        <f t="shared" si="3"/>
        <v>265.5</v>
      </c>
      <c r="K73" s="34">
        <f t="shared" si="4"/>
        <v>247.79999999999998</v>
      </c>
      <c r="L73" s="34">
        <f t="shared" si="5"/>
        <v>230.1</v>
      </c>
      <c r="M73" s="34">
        <f t="shared" si="6"/>
        <v>212.4</v>
      </c>
      <c r="N73" s="35"/>
      <c r="O73" s="36">
        <f t="shared" si="7"/>
        <v>0</v>
      </c>
      <c r="P73" s="10">
        <f t="shared" si="8"/>
        <v>0</v>
      </c>
      <c r="Q73" s="37">
        <f t="shared" si="9"/>
        <v>0</v>
      </c>
      <c r="R73" s="12"/>
      <c r="S73" s="38">
        <v>2000000063164</v>
      </c>
      <c r="T73" s="12"/>
      <c r="U73" s="12"/>
      <c r="V73" s="12"/>
      <c r="W73" s="12"/>
      <c r="X73" s="12"/>
      <c r="Y73" s="12"/>
      <c r="Z73" s="12"/>
    </row>
    <row r="74" spans="1:26" ht="15" hidden="1" customHeight="1" x14ac:dyDescent="0.3">
      <c r="A74" s="41" t="s">
        <v>142</v>
      </c>
      <c r="B74" s="42" t="s">
        <v>143</v>
      </c>
      <c r="C74" s="43">
        <v>6</v>
      </c>
      <c r="D74" s="43">
        <v>4</v>
      </c>
      <c r="E74" s="44" t="s">
        <v>23</v>
      </c>
      <c r="F74" s="45">
        <v>1136</v>
      </c>
      <c r="G74" s="46">
        <f t="shared" si="0"/>
        <v>1022.4</v>
      </c>
      <c r="H74" s="46">
        <f t="shared" si="1"/>
        <v>965.6</v>
      </c>
      <c r="I74" s="46">
        <f t="shared" si="2"/>
        <v>908.80000000000007</v>
      </c>
      <c r="J74" s="46">
        <f t="shared" si="3"/>
        <v>852</v>
      </c>
      <c r="K74" s="46">
        <f t="shared" si="4"/>
        <v>795.19999999999993</v>
      </c>
      <c r="L74" s="46">
        <f t="shared" si="5"/>
        <v>738.4</v>
      </c>
      <c r="M74" s="46">
        <f t="shared" si="6"/>
        <v>681.6</v>
      </c>
      <c r="N74" s="47"/>
      <c r="O74" s="48">
        <f t="shared" si="7"/>
        <v>0</v>
      </c>
      <c r="P74" s="43">
        <f t="shared" si="8"/>
        <v>0</v>
      </c>
      <c r="Q74" s="49">
        <f t="shared" si="9"/>
        <v>0</v>
      </c>
      <c r="R74" s="51"/>
      <c r="S74" s="50">
        <v>2000000000657</v>
      </c>
      <c r="T74" s="51"/>
      <c r="U74" s="51"/>
      <c r="V74" s="51"/>
      <c r="W74" s="51"/>
      <c r="X74" s="51"/>
      <c r="Y74" s="51"/>
      <c r="Z74" s="51"/>
    </row>
    <row r="75" spans="1:26" ht="15" customHeight="1" x14ac:dyDescent="0.3">
      <c r="A75" s="30" t="s">
        <v>144</v>
      </c>
      <c r="B75" s="39" t="s">
        <v>145</v>
      </c>
      <c r="C75" s="86">
        <v>15</v>
      </c>
      <c r="D75" s="10">
        <v>9</v>
      </c>
      <c r="E75" s="32" t="s">
        <v>28</v>
      </c>
      <c r="F75" s="33">
        <v>2329</v>
      </c>
      <c r="G75" s="34">
        <f t="shared" si="0"/>
        <v>2096.1</v>
      </c>
      <c r="H75" s="34">
        <f t="shared" si="1"/>
        <v>1979.6499999999999</v>
      </c>
      <c r="I75" s="34">
        <f t="shared" si="2"/>
        <v>1863.2</v>
      </c>
      <c r="J75" s="34">
        <f t="shared" si="3"/>
        <v>1746.75</v>
      </c>
      <c r="K75" s="34">
        <f t="shared" si="4"/>
        <v>1630.3</v>
      </c>
      <c r="L75" s="34">
        <f t="shared" si="5"/>
        <v>1513.8500000000001</v>
      </c>
      <c r="M75" s="34">
        <f t="shared" si="6"/>
        <v>1397.3999999999999</v>
      </c>
      <c r="N75" s="35"/>
      <c r="O75" s="36">
        <f t="shared" si="7"/>
        <v>0</v>
      </c>
      <c r="P75" s="10">
        <f t="shared" si="8"/>
        <v>0</v>
      </c>
      <c r="Q75" s="37">
        <f t="shared" si="9"/>
        <v>0</v>
      </c>
      <c r="R75" s="12"/>
      <c r="S75" s="38">
        <v>2000000000190</v>
      </c>
      <c r="T75" s="12"/>
      <c r="U75" s="12"/>
      <c r="V75" s="12"/>
      <c r="W75" s="12"/>
      <c r="X75" s="12"/>
      <c r="Y75" s="12"/>
      <c r="Z75" s="12"/>
    </row>
    <row r="76" spans="1:26" ht="15" hidden="1" customHeight="1" x14ac:dyDescent="0.3">
      <c r="A76" s="41" t="s">
        <v>146</v>
      </c>
      <c r="B76" s="42" t="s">
        <v>147</v>
      </c>
      <c r="C76" s="43">
        <v>1.5</v>
      </c>
      <c r="D76" s="43">
        <v>1</v>
      </c>
      <c r="E76" s="44" t="s">
        <v>23</v>
      </c>
      <c r="F76" s="45">
        <v>152</v>
      </c>
      <c r="G76" s="46">
        <f t="shared" si="0"/>
        <v>136.80000000000001</v>
      </c>
      <c r="H76" s="46">
        <f t="shared" si="1"/>
        <v>129.19999999999999</v>
      </c>
      <c r="I76" s="46">
        <f t="shared" si="2"/>
        <v>121.60000000000001</v>
      </c>
      <c r="J76" s="46">
        <f t="shared" si="3"/>
        <v>114</v>
      </c>
      <c r="K76" s="46">
        <f t="shared" si="4"/>
        <v>106.39999999999999</v>
      </c>
      <c r="L76" s="46">
        <f t="shared" si="5"/>
        <v>98.8</v>
      </c>
      <c r="M76" s="46">
        <f t="shared" si="6"/>
        <v>91.2</v>
      </c>
      <c r="N76" s="47"/>
      <c r="O76" s="36">
        <f t="shared" si="7"/>
        <v>0</v>
      </c>
      <c r="P76" s="43">
        <f t="shared" si="8"/>
        <v>0</v>
      </c>
      <c r="Q76" s="37">
        <f t="shared" si="9"/>
        <v>0</v>
      </c>
      <c r="R76" s="51"/>
      <c r="S76" s="50">
        <v>2000000045818</v>
      </c>
      <c r="T76" s="12"/>
      <c r="U76" s="12"/>
      <c r="V76" s="12"/>
      <c r="W76" s="12"/>
      <c r="X76" s="12"/>
      <c r="Y76" s="12"/>
      <c r="Z76" s="12"/>
    </row>
    <row r="77" spans="1:26" ht="15" hidden="1" customHeight="1" x14ac:dyDescent="0.3">
      <c r="A77" s="41" t="s">
        <v>148</v>
      </c>
      <c r="B77" s="42" t="s">
        <v>149</v>
      </c>
      <c r="C77" s="43">
        <v>6</v>
      </c>
      <c r="D77" s="43">
        <v>4</v>
      </c>
      <c r="E77" s="44" t="s">
        <v>23</v>
      </c>
      <c r="F77" s="45">
        <v>468</v>
      </c>
      <c r="G77" s="46">
        <f t="shared" si="0"/>
        <v>421.2</v>
      </c>
      <c r="H77" s="46">
        <f t="shared" si="1"/>
        <v>397.8</v>
      </c>
      <c r="I77" s="46">
        <f t="shared" si="2"/>
        <v>374.40000000000003</v>
      </c>
      <c r="J77" s="46">
        <f t="shared" si="3"/>
        <v>351</v>
      </c>
      <c r="K77" s="46">
        <f t="shared" si="4"/>
        <v>327.59999999999997</v>
      </c>
      <c r="L77" s="46">
        <f t="shared" si="5"/>
        <v>304.2</v>
      </c>
      <c r="M77" s="46">
        <f t="shared" si="6"/>
        <v>280.8</v>
      </c>
      <c r="N77" s="47"/>
      <c r="O77" s="36">
        <f t="shared" si="7"/>
        <v>0</v>
      </c>
      <c r="P77" s="43">
        <f t="shared" si="8"/>
        <v>0</v>
      </c>
      <c r="Q77" s="37">
        <f t="shared" si="9"/>
        <v>0</v>
      </c>
      <c r="R77" s="51"/>
      <c r="S77" s="50">
        <v>2000000044156</v>
      </c>
      <c r="T77" s="12"/>
      <c r="U77" s="12"/>
      <c r="V77" s="12"/>
      <c r="W77" s="12"/>
      <c r="X77" s="12"/>
      <c r="Y77" s="12"/>
      <c r="Z77" s="12"/>
    </row>
    <row r="78" spans="1:26" ht="15" hidden="1" customHeight="1" x14ac:dyDescent="0.3">
      <c r="A78" s="41" t="s">
        <v>150</v>
      </c>
      <c r="B78" s="87" t="s">
        <v>151</v>
      </c>
      <c r="C78" s="43">
        <v>15</v>
      </c>
      <c r="D78" s="43">
        <v>9</v>
      </c>
      <c r="E78" s="44" t="s">
        <v>28</v>
      </c>
      <c r="F78" s="45">
        <v>861</v>
      </c>
      <c r="G78" s="46">
        <f t="shared" si="0"/>
        <v>774.9</v>
      </c>
      <c r="H78" s="46">
        <f t="shared" si="1"/>
        <v>731.85</v>
      </c>
      <c r="I78" s="46">
        <f t="shared" si="2"/>
        <v>688.80000000000007</v>
      </c>
      <c r="J78" s="46">
        <f t="shared" si="3"/>
        <v>645.75</v>
      </c>
      <c r="K78" s="46">
        <f t="shared" si="4"/>
        <v>602.69999999999993</v>
      </c>
      <c r="L78" s="46">
        <f t="shared" si="5"/>
        <v>559.65</v>
      </c>
      <c r="M78" s="46">
        <f t="shared" si="6"/>
        <v>516.6</v>
      </c>
      <c r="N78" s="47"/>
      <c r="O78" s="36">
        <f t="shared" si="7"/>
        <v>0</v>
      </c>
      <c r="P78" s="43">
        <f t="shared" si="8"/>
        <v>0</v>
      </c>
      <c r="Q78" s="37">
        <f t="shared" si="9"/>
        <v>0</v>
      </c>
      <c r="R78" s="51"/>
      <c r="S78" s="50">
        <v>2000000058696</v>
      </c>
      <c r="T78" s="12"/>
      <c r="U78" s="12"/>
      <c r="V78" s="12"/>
      <c r="W78" s="12"/>
      <c r="X78" s="12"/>
      <c r="Y78" s="12"/>
      <c r="Z78" s="12"/>
    </row>
    <row r="79" spans="1:26" ht="15" hidden="1" customHeight="1" x14ac:dyDescent="0.3">
      <c r="A79" s="41" t="s">
        <v>152</v>
      </c>
      <c r="B79" s="42" t="s">
        <v>153</v>
      </c>
      <c r="C79" s="43">
        <v>1.5</v>
      </c>
      <c r="D79" s="43">
        <v>1</v>
      </c>
      <c r="E79" s="44" t="s">
        <v>23</v>
      </c>
      <c r="F79" s="45">
        <v>351</v>
      </c>
      <c r="G79" s="46">
        <f t="shared" si="0"/>
        <v>315.90000000000003</v>
      </c>
      <c r="H79" s="46">
        <f t="shared" si="1"/>
        <v>298.34999999999997</v>
      </c>
      <c r="I79" s="46">
        <f t="shared" si="2"/>
        <v>280.8</v>
      </c>
      <c r="J79" s="46">
        <f t="shared" si="3"/>
        <v>263.25</v>
      </c>
      <c r="K79" s="46">
        <f t="shared" si="4"/>
        <v>245.7</v>
      </c>
      <c r="L79" s="46">
        <f t="shared" si="5"/>
        <v>228.15</v>
      </c>
      <c r="M79" s="46">
        <f t="shared" si="6"/>
        <v>210.6</v>
      </c>
      <c r="N79" s="47"/>
      <c r="O79" s="48">
        <f t="shared" si="7"/>
        <v>0</v>
      </c>
      <c r="P79" s="43">
        <f t="shared" si="8"/>
        <v>0</v>
      </c>
      <c r="Q79" s="49">
        <f t="shared" si="9"/>
        <v>0</v>
      </c>
      <c r="R79" s="51"/>
      <c r="S79" s="50" t="str">
        <f>VLOOKUP(A79,Лист1!$B$2:$H$243,5,0)</f>
        <v>2000000043692</v>
      </c>
      <c r="T79" s="51"/>
      <c r="U79" s="51"/>
      <c r="V79" s="51"/>
      <c r="W79" s="51"/>
      <c r="X79" s="51"/>
      <c r="Y79" s="51"/>
      <c r="Z79" s="51"/>
    </row>
    <row r="80" spans="1:26" ht="15" hidden="1" customHeight="1" x14ac:dyDescent="0.3">
      <c r="A80" s="41" t="s">
        <v>154</v>
      </c>
      <c r="B80" s="42" t="s">
        <v>155</v>
      </c>
      <c r="C80" s="43">
        <v>6</v>
      </c>
      <c r="D80" s="43">
        <v>4</v>
      </c>
      <c r="E80" s="44" t="s">
        <v>23</v>
      </c>
      <c r="F80" s="45">
        <v>1123</v>
      </c>
      <c r="G80" s="46">
        <f t="shared" si="0"/>
        <v>1010.7</v>
      </c>
      <c r="H80" s="46">
        <f t="shared" si="1"/>
        <v>954.55</v>
      </c>
      <c r="I80" s="46">
        <f t="shared" si="2"/>
        <v>898.40000000000009</v>
      </c>
      <c r="J80" s="46">
        <f t="shared" si="3"/>
        <v>842.25</v>
      </c>
      <c r="K80" s="46">
        <f t="shared" si="4"/>
        <v>786.09999999999991</v>
      </c>
      <c r="L80" s="46">
        <f t="shared" si="5"/>
        <v>729.95</v>
      </c>
      <c r="M80" s="46">
        <f t="shared" si="6"/>
        <v>673.8</v>
      </c>
      <c r="N80" s="47"/>
      <c r="O80" s="48">
        <f t="shared" si="7"/>
        <v>0</v>
      </c>
      <c r="P80" s="43">
        <f t="shared" si="8"/>
        <v>0</v>
      </c>
      <c r="Q80" s="49">
        <f t="shared" si="9"/>
        <v>0</v>
      </c>
      <c r="R80" s="51"/>
      <c r="S80" s="50" t="str">
        <f>VLOOKUP(A80,Лист1!$B$2:$H$243,5,0)</f>
        <v>2000000044057</v>
      </c>
      <c r="T80" s="51"/>
      <c r="U80" s="51"/>
      <c r="V80" s="51"/>
      <c r="W80" s="51"/>
      <c r="X80" s="51"/>
      <c r="Y80" s="51"/>
      <c r="Z80" s="51"/>
    </row>
    <row r="81" spans="1:26" ht="15" hidden="1" customHeight="1" x14ac:dyDescent="0.3">
      <c r="A81" s="41" t="s">
        <v>156</v>
      </c>
      <c r="B81" s="42" t="s">
        <v>157</v>
      </c>
      <c r="C81" s="43">
        <v>15</v>
      </c>
      <c r="D81" s="43">
        <v>9</v>
      </c>
      <c r="E81" s="44" t="s">
        <v>28</v>
      </c>
      <c r="F81" s="45">
        <v>2297</v>
      </c>
      <c r="G81" s="46">
        <f t="shared" si="0"/>
        <v>2067.3000000000002</v>
      </c>
      <c r="H81" s="46">
        <f t="shared" si="1"/>
        <v>1952.45</v>
      </c>
      <c r="I81" s="46">
        <f t="shared" si="2"/>
        <v>1837.6000000000001</v>
      </c>
      <c r="J81" s="46">
        <f t="shared" si="3"/>
        <v>1722.75</v>
      </c>
      <c r="K81" s="46">
        <f t="shared" si="4"/>
        <v>1607.8999999999999</v>
      </c>
      <c r="L81" s="46">
        <f t="shared" si="5"/>
        <v>1493.05</v>
      </c>
      <c r="M81" s="46">
        <f t="shared" si="6"/>
        <v>1378.2</v>
      </c>
      <c r="N81" s="47"/>
      <c r="O81" s="48">
        <f t="shared" si="7"/>
        <v>0</v>
      </c>
      <c r="P81" s="43">
        <f t="shared" si="8"/>
        <v>0</v>
      </c>
      <c r="Q81" s="49">
        <f t="shared" si="9"/>
        <v>0</v>
      </c>
      <c r="R81" s="51"/>
      <c r="S81" s="50">
        <f>VLOOKUP(A81,Лист1!$B$2:$H$243,5,0)</f>
        <v>2000000000404</v>
      </c>
      <c r="T81" s="51"/>
      <c r="U81" s="51"/>
      <c r="V81" s="51"/>
      <c r="W81" s="51"/>
      <c r="X81" s="51"/>
      <c r="Y81" s="51"/>
      <c r="Z81" s="51"/>
    </row>
    <row r="82" spans="1:26" ht="15" hidden="1" customHeight="1" x14ac:dyDescent="0.3">
      <c r="A82" s="41" t="s">
        <v>158</v>
      </c>
      <c r="B82" s="42" t="s">
        <v>159</v>
      </c>
      <c r="C82" s="43">
        <v>1.5</v>
      </c>
      <c r="D82" s="43">
        <v>1</v>
      </c>
      <c r="E82" s="44" t="s">
        <v>23</v>
      </c>
      <c r="F82" s="45">
        <v>347</v>
      </c>
      <c r="G82" s="46">
        <f t="shared" si="0"/>
        <v>312.3</v>
      </c>
      <c r="H82" s="46">
        <f t="shared" si="1"/>
        <v>294.95</v>
      </c>
      <c r="I82" s="46">
        <f t="shared" si="2"/>
        <v>277.60000000000002</v>
      </c>
      <c r="J82" s="46">
        <f t="shared" si="3"/>
        <v>260.25</v>
      </c>
      <c r="K82" s="46">
        <f t="shared" si="4"/>
        <v>242.89999999999998</v>
      </c>
      <c r="L82" s="46">
        <f t="shared" si="5"/>
        <v>225.55</v>
      </c>
      <c r="M82" s="46">
        <f t="shared" si="6"/>
        <v>208.2</v>
      </c>
      <c r="N82" s="47"/>
      <c r="O82" s="48">
        <f t="shared" si="7"/>
        <v>0</v>
      </c>
      <c r="P82" s="43">
        <f t="shared" si="8"/>
        <v>0</v>
      </c>
      <c r="Q82" s="49">
        <f t="shared" si="9"/>
        <v>0</v>
      </c>
      <c r="R82" s="51"/>
      <c r="S82" s="50" t="str">
        <f>VLOOKUP(A82,Лист1!$B$2:$H$243,5,0)</f>
        <v>2000000043708</v>
      </c>
      <c r="T82" s="51"/>
      <c r="U82" s="51"/>
      <c r="V82" s="51"/>
      <c r="W82" s="51"/>
      <c r="X82" s="51"/>
      <c r="Y82" s="51"/>
      <c r="Z82" s="51"/>
    </row>
    <row r="83" spans="1:26" ht="15" hidden="1" customHeight="1" x14ac:dyDescent="0.3">
      <c r="A83" s="41" t="s">
        <v>160</v>
      </c>
      <c r="B83" s="42" t="s">
        <v>161</v>
      </c>
      <c r="C83" s="43">
        <v>6</v>
      </c>
      <c r="D83" s="43">
        <v>4</v>
      </c>
      <c r="E83" s="44" t="s">
        <v>23</v>
      </c>
      <c r="F83" s="45">
        <v>1116</v>
      </c>
      <c r="G83" s="46">
        <f t="shared" si="0"/>
        <v>1004.4</v>
      </c>
      <c r="H83" s="46">
        <f t="shared" si="1"/>
        <v>948.6</v>
      </c>
      <c r="I83" s="46">
        <f t="shared" si="2"/>
        <v>892.80000000000007</v>
      </c>
      <c r="J83" s="46">
        <f t="shared" si="3"/>
        <v>837</v>
      </c>
      <c r="K83" s="46">
        <f t="shared" si="4"/>
        <v>781.19999999999993</v>
      </c>
      <c r="L83" s="46">
        <f t="shared" si="5"/>
        <v>725.4</v>
      </c>
      <c r="M83" s="46">
        <f t="shared" si="6"/>
        <v>669.6</v>
      </c>
      <c r="N83" s="47"/>
      <c r="O83" s="48">
        <f t="shared" si="7"/>
        <v>0</v>
      </c>
      <c r="P83" s="43">
        <f t="shared" si="8"/>
        <v>0</v>
      </c>
      <c r="Q83" s="49">
        <f t="shared" si="9"/>
        <v>0</v>
      </c>
      <c r="R83" s="51"/>
      <c r="S83" s="50" t="str">
        <f>VLOOKUP(A83,Лист1!$B$2:$H$243,5,0)</f>
        <v>2000000043999</v>
      </c>
      <c r="T83" s="51"/>
      <c r="U83" s="51"/>
      <c r="V83" s="51"/>
      <c r="W83" s="51"/>
      <c r="X83" s="51"/>
      <c r="Y83" s="51"/>
      <c r="Z83" s="51"/>
    </row>
    <row r="84" spans="1:26" ht="15" hidden="1" customHeight="1" x14ac:dyDescent="0.3">
      <c r="A84" s="41" t="s">
        <v>162</v>
      </c>
      <c r="B84" s="42" t="s">
        <v>163</v>
      </c>
      <c r="C84" s="43">
        <v>15</v>
      </c>
      <c r="D84" s="43">
        <v>9</v>
      </c>
      <c r="E84" s="44" t="s">
        <v>28</v>
      </c>
      <c r="F84" s="45">
        <v>2290</v>
      </c>
      <c r="G84" s="46">
        <f t="shared" si="0"/>
        <v>2061</v>
      </c>
      <c r="H84" s="46">
        <f t="shared" si="1"/>
        <v>1946.5</v>
      </c>
      <c r="I84" s="46">
        <f t="shared" si="2"/>
        <v>1832</v>
      </c>
      <c r="J84" s="46">
        <f t="shared" si="3"/>
        <v>1717.5</v>
      </c>
      <c r="K84" s="46">
        <f t="shared" si="4"/>
        <v>1603</v>
      </c>
      <c r="L84" s="46">
        <f t="shared" si="5"/>
        <v>1488.5</v>
      </c>
      <c r="M84" s="46">
        <f t="shared" si="6"/>
        <v>1374</v>
      </c>
      <c r="N84" s="47"/>
      <c r="O84" s="48">
        <f t="shared" si="7"/>
        <v>0</v>
      </c>
      <c r="P84" s="43">
        <f t="shared" si="8"/>
        <v>0</v>
      </c>
      <c r="Q84" s="49">
        <f t="shared" si="9"/>
        <v>0</v>
      </c>
      <c r="R84" s="51"/>
      <c r="S84" s="50">
        <f>VLOOKUP(A84,Лист1!$B$2:$H$243,5,0)</f>
        <v>2000000000619</v>
      </c>
      <c r="T84" s="51"/>
      <c r="U84" s="51"/>
      <c r="V84" s="51"/>
      <c r="W84" s="51"/>
      <c r="X84" s="51"/>
      <c r="Y84" s="51"/>
      <c r="Z84" s="51"/>
    </row>
    <row r="85" spans="1:26" ht="15" customHeight="1" x14ac:dyDescent="0.3">
      <c r="A85" s="30" t="s">
        <v>164</v>
      </c>
      <c r="B85" s="39" t="s">
        <v>165</v>
      </c>
      <c r="C85" s="86">
        <v>1.5</v>
      </c>
      <c r="D85" s="10">
        <v>1</v>
      </c>
      <c r="E85" s="32" t="s">
        <v>23</v>
      </c>
      <c r="F85" s="33">
        <v>230</v>
      </c>
      <c r="G85" s="34">
        <f t="shared" si="0"/>
        <v>207</v>
      </c>
      <c r="H85" s="34">
        <f t="shared" si="1"/>
        <v>195.5</v>
      </c>
      <c r="I85" s="34">
        <f t="shared" si="2"/>
        <v>184</v>
      </c>
      <c r="J85" s="34">
        <f t="shared" si="3"/>
        <v>172.5</v>
      </c>
      <c r="K85" s="34">
        <f t="shared" si="4"/>
        <v>161</v>
      </c>
      <c r="L85" s="34">
        <f t="shared" si="5"/>
        <v>149.5</v>
      </c>
      <c r="M85" s="34">
        <f t="shared" si="6"/>
        <v>138</v>
      </c>
      <c r="N85" s="35"/>
      <c r="O85" s="36">
        <f t="shared" si="7"/>
        <v>0</v>
      </c>
      <c r="P85" s="10">
        <f t="shared" si="8"/>
        <v>0</v>
      </c>
      <c r="Q85" s="37">
        <f t="shared" si="9"/>
        <v>0</v>
      </c>
      <c r="R85" s="12"/>
      <c r="S85" s="38">
        <v>2000000058399</v>
      </c>
      <c r="T85" s="12"/>
      <c r="U85" s="12"/>
      <c r="V85" s="12"/>
      <c r="W85" s="12"/>
      <c r="X85" s="12"/>
      <c r="Y85" s="12"/>
      <c r="Z85" s="12"/>
    </row>
    <row r="86" spans="1:26" ht="15" customHeight="1" x14ac:dyDescent="0.3">
      <c r="A86" s="30" t="s">
        <v>166</v>
      </c>
      <c r="B86" s="39" t="s">
        <v>167</v>
      </c>
      <c r="C86" s="86">
        <v>6</v>
      </c>
      <c r="D86" s="10">
        <v>4</v>
      </c>
      <c r="E86" s="32" t="s">
        <v>23</v>
      </c>
      <c r="F86" s="33">
        <v>620</v>
      </c>
      <c r="G86" s="34">
        <f t="shared" si="0"/>
        <v>558</v>
      </c>
      <c r="H86" s="34">
        <f t="shared" si="1"/>
        <v>527</v>
      </c>
      <c r="I86" s="34">
        <f t="shared" si="2"/>
        <v>496</v>
      </c>
      <c r="J86" s="34">
        <f t="shared" si="3"/>
        <v>465</v>
      </c>
      <c r="K86" s="34">
        <f t="shared" si="4"/>
        <v>434</v>
      </c>
      <c r="L86" s="34">
        <f t="shared" si="5"/>
        <v>403</v>
      </c>
      <c r="M86" s="34">
        <f t="shared" si="6"/>
        <v>372</v>
      </c>
      <c r="N86" s="35"/>
      <c r="O86" s="36">
        <f t="shared" si="7"/>
        <v>0</v>
      </c>
      <c r="P86" s="10">
        <f t="shared" si="8"/>
        <v>0</v>
      </c>
      <c r="Q86" s="37">
        <f t="shared" si="9"/>
        <v>0</v>
      </c>
      <c r="R86" s="12"/>
      <c r="S86" s="38">
        <v>2000000058283</v>
      </c>
      <c r="T86" s="12"/>
      <c r="U86" s="12"/>
      <c r="V86" s="12"/>
      <c r="W86" s="12"/>
      <c r="X86" s="12"/>
      <c r="Y86" s="12"/>
      <c r="Z86" s="12"/>
    </row>
    <row r="87" spans="1:26" ht="15" customHeight="1" x14ac:dyDescent="0.3">
      <c r="A87" s="30" t="s">
        <v>168</v>
      </c>
      <c r="B87" s="39" t="s">
        <v>169</v>
      </c>
      <c r="C87" s="86">
        <v>15</v>
      </c>
      <c r="D87" s="10">
        <v>9</v>
      </c>
      <c r="E87" s="32" t="s">
        <v>28</v>
      </c>
      <c r="F87" s="33">
        <v>1060</v>
      </c>
      <c r="G87" s="34">
        <f t="shared" si="0"/>
        <v>954</v>
      </c>
      <c r="H87" s="34">
        <f t="shared" si="1"/>
        <v>901</v>
      </c>
      <c r="I87" s="34">
        <f t="shared" si="2"/>
        <v>848</v>
      </c>
      <c r="J87" s="34">
        <f t="shared" si="3"/>
        <v>795</v>
      </c>
      <c r="K87" s="34">
        <f t="shared" si="4"/>
        <v>742</v>
      </c>
      <c r="L87" s="34">
        <f t="shared" si="5"/>
        <v>689</v>
      </c>
      <c r="M87" s="34">
        <f t="shared" si="6"/>
        <v>636</v>
      </c>
      <c r="N87" s="35"/>
      <c r="O87" s="36">
        <f t="shared" si="7"/>
        <v>0</v>
      </c>
      <c r="P87" s="10">
        <f t="shared" si="8"/>
        <v>0</v>
      </c>
      <c r="Q87" s="37">
        <f t="shared" si="9"/>
        <v>0</v>
      </c>
      <c r="R87" s="12"/>
      <c r="S87" s="38">
        <v>2000000058320</v>
      </c>
      <c r="T87" s="12"/>
      <c r="U87" s="12"/>
      <c r="V87" s="12"/>
      <c r="W87" s="12"/>
      <c r="X87" s="12"/>
      <c r="Y87" s="12"/>
      <c r="Z87" s="12"/>
    </row>
    <row r="88" spans="1:26" s="374" customFormat="1" ht="15" customHeight="1" x14ac:dyDescent="0.3">
      <c r="A88" s="388" t="s">
        <v>1164</v>
      </c>
      <c r="B88" s="387" t="s">
        <v>1167</v>
      </c>
      <c r="C88" s="391">
        <v>1.5</v>
      </c>
      <c r="D88" s="10">
        <v>1</v>
      </c>
      <c r="E88" s="32" t="s">
        <v>23</v>
      </c>
      <c r="F88" s="384">
        <v>243</v>
      </c>
      <c r="G88" s="34">
        <f t="shared" ref="G88:G90" si="17">F88*0.9</f>
        <v>218.70000000000002</v>
      </c>
      <c r="H88" s="34">
        <f t="shared" ref="H88:H90" si="18">F88*0.85</f>
        <v>206.54999999999998</v>
      </c>
      <c r="I88" s="34">
        <f t="shared" ref="I88:I90" si="19">F88*0.8</f>
        <v>194.4</v>
      </c>
      <c r="J88" s="34">
        <f t="shared" ref="J88:J90" si="20">F88*0.75</f>
        <v>182.25</v>
      </c>
      <c r="K88" s="34">
        <f t="shared" ref="K88:K90" si="21">F88*0.7</f>
        <v>170.1</v>
      </c>
      <c r="L88" s="34">
        <f t="shared" ref="L88:L90" si="22">F88*0.65</f>
        <v>157.95000000000002</v>
      </c>
      <c r="M88" s="34">
        <f t="shared" ref="M88:M90" si="23">F88*0.6</f>
        <v>145.79999999999998</v>
      </c>
      <c r="N88" s="385"/>
      <c r="O88" s="36">
        <f t="shared" ref="O88:O90" si="24">N88*F88</f>
        <v>0</v>
      </c>
      <c r="P88" s="10">
        <f t="shared" ref="P88:P90" si="25">N88*C88</f>
        <v>0</v>
      </c>
      <c r="Q88" s="37">
        <f t="shared" ref="Q88:Q90" si="26">N88*D88</f>
        <v>0</v>
      </c>
      <c r="R88" s="12"/>
      <c r="S88" s="38">
        <v>2000000083278</v>
      </c>
      <c r="T88" s="12"/>
      <c r="U88" s="12"/>
      <c r="V88" s="12"/>
      <c r="W88" s="12"/>
      <c r="X88" s="12"/>
      <c r="Y88" s="12"/>
      <c r="Z88" s="12"/>
    </row>
    <row r="89" spans="1:26" s="374" customFormat="1" ht="15" customHeight="1" x14ac:dyDescent="0.3">
      <c r="A89" s="388" t="s">
        <v>1165</v>
      </c>
      <c r="B89" s="387" t="s">
        <v>1168</v>
      </c>
      <c r="C89" s="391">
        <v>6</v>
      </c>
      <c r="D89" s="10">
        <v>4</v>
      </c>
      <c r="E89" s="32" t="s">
        <v>23</v>
      </c>
      <c r="F89" s="384">
        <v>686</v>
      </c>
      <c r="G89" s="34">
        <f t="shared" si="17"/>
        <v>617.4</v>
      </c>
      <c r="H89" s="34">
        <f t="shared" si="18"/>
        <v>583.1</v>
      </c>
      <c r="I89" s="34">
        <f t="shared" si="19"/>
        <v>548.80000000000007</v>
      </c>
      <c r="J89" s="34">
        <f t="shared" si="20"/>
        <v>514.5</v>
      </c>
      <c r="K89" s="34">
        <f t="shared" si="21"/>
        <v>480.2</v>
      </c>
      <c r="L89" s="34">
        <f t="shared" si="22"/>
        <v>445.90000000000003</v>
      </c>
      <c r="M89" s="34">
        <f t="shared" si="23"/>
        <v>411.59999999999997</v>
      </c>
      <c r="N89" s="385"/>
      <c r="O89" s="36">
        <f t="shared" si="24"/>
        <v>0</v>
      </c>
      <c r="P89" s="10">
        <f t="shared" si="25"/>
        <v>0</v>
      </c>
      <c r="Q89" s="37">
        <f t="shared" si="26"/>
        <v>0</v>
      </c>
      <c r="R89" s="12"/>
      <c r="S89" s="38">
        <v>2000000083285</v>
      </c>
      <c r="T89" s="12"/>
      <c r="U89" s="12"/>
      <c r="V89" s="12"/>
      <c r="W89" s="12"/>
      <c r="X89" s="12"/>
      <c r="Y89" s="12"/>
      <c r="Z89" s="12"/>
    </row>
    <row r="90" spans="1:26" s="374" customFormat="1" ht="15" customHeight="1" x14ac:dyDescent="0.3">
      <c r="A90" s="388" t="s">
        <v>1166</v>
      </c>
      <c r="B90" s="387" t="s">
        <v>1169</v>
      </c>
      <c r="C90" s="391">
        <v>15</v>
      </c>
      <c r="D90" s="10">
        <v>9</v>
      </c>
      <c r="E90" s="32" t="s">
        <v>28</v>
      </c>
      <c r="F90" s="384">
        <v>1212</v>
      </c>
      <c r="G90" s="34">
        <f t="shared" si="17"/>
        <v>1090.8</v>
      </c>
      <c r="H90" s="34">
        <f t="shared" si="18"/>
        <v>1030.2</v>
      </c>
      <c r="I90" s="34">
        <f t="shared" si="19"/>
        <v>969.6</v>
      </c>
      <c r="J90" s="34">
        <f t="shared" si="20"/>
        <v>909</v>
      </c>
      <c r="K90" s="34">
        <f t="shared" si="21"/>
        <v>848.4</v>
      </c>
      <c r="L90" s="34">
        <f t="shared" si="22"/>
        <v>787.80000000000007</v>
      </c>
      <c r="M90" s="34">
        <f t="shared" si="23"/>
        <v>727.19999999999993</v>
      </c>
      <c r="N90" s="385"/>
      <c r="O90" s="36">
        <f t="shared" si="24"/>
        <v>0</v>
      </c>
      <c r="P90" s="10">
        <f t="shared" si="25"/>
        <v>0</v>
      </c>
      <c r="Q90" s="37">
        <f t="shared" si="26"/>
        <v>0</v>
      </c>
      <c r="R90" s="12"/>
      <c r="S90" s="38">
        <v>2000000083292</v>
      </c>
      <c r="T90" s="12"/>
      <c r="U90" s="12"/>
      <c r="V90" s="12"/>
      <c r="W90" s="12"/>
      <c r="X90" s="12"/>
      <c r="Y90" s="12"/>
      <c r="Z90" s="12"/>
    </row>
    <row r="91" spans="1:26" s="316" customFormat="1" ht="15" customHeight="1" x14ac:dyDescent="0.3">
      <c r="A91" s="305" t="s">
        <v>170</v>
      </c>
      <c r="B91" s="306" t="s">
        <v>171</v>
      </c>
      <c r="C91" s="319">
        <v>1.5</v>
      </c>
      <c r="D91" s="307">
        <v>1</v>
      </c>
      <c r="E91" s="308" t="s">
        <v>23</v>
      </c>
      <c r="F91" s="375">
        <v>243</v>
      </c>
      <c r="G91" s="309">
        <f t="shared" si="0"/>
        <v>218.70000000000002</v>
      </c>
      <c r="H91" s="309">
        <f t="shared" si="1"/>
        <v>206.54999999999998</v>
      </c>
      <c r="I91" s="309">
        <f t="shared" si="2"/>
        <v>194.4</v>
      </c>
      <c r="J91" s="309">
        <f t="shared" si="3"/>
        <v>182.25</v>
      </c>
      <c r="K91" s="309">
        <f t="shared" si="4"/>
        <v>170.1</v>
      </c>
      <c r="L91" s="309">
        <f t="shared" si="5"/>
        <v>157.95000000000002</v>
      </c>
      <c r="M91" s="309">
        <f t="shared" si="6"/>
        <v>145.79999999999998</v>
      </c>
      <c r="N91" s="310"/>
      <c r="O91" s="311">
        <f t="shared" si="7"/>
        <v>0</v>
      </c>
      <c r="P91" s="307">
        <f t="shared" si="8"/>
        <v>0</v>
      </c>
      <c r="Q91" s="312">
        <f t="shared" si="9"/>
        <v>0</v>
      </c>
      <c r="R91" s="320"/>
      <c r="S91" s="313">
        <v>2000000058351</v>
      </c>
      <c r="T91" s="320"/>
      <c r="U91" s="320"/>
      <c r="V91" s="320"/>
      <c r="W91" s="320"/>
      <c r="X91" s="320"/>
      <c r="Y91" s="320"/>
      <c r="Z91" s="320"/>
    </row>
    <row r="92" spans="1:26" s="316" customFormat="1" ht="15" customHeight="1" x14ac:dyDescent="0.3">
      <c r="A92" s="305" t="s">
        <v>172</v>
      </c>
      <c r="B92" s="306" t="s">
        <v>173</v>
      </c>
      <c r="C92" s="319">
        <v>6</v>
      </c>
      <c r="D92" s="307">
        <v>4</v>
      </c>
      <c r="E92" s="308" t="s">
        <v>23</v>
      </c>
      <c r="F92" s="375">
        <v>686</v>
      </c>
      <c r="G92" s="309">
        <f t="shared" si="0"/>
        <v>617.4</v>
      </c>
      <c r="H92" s="309">
        <f t="shared" si="1"/>
        <v>583.1</v>
      </c>
      <c r="I92" s="309">
        <f t="shared" si="2"/>
        <v>548.80000000000007</v>
      </c>
      <c r="J92" s="309">
        <f t="shared" si="3"/>
        <v>514.5</v>
      </c>
      <c r="K92" s="309">
        <f t="shared" si="4"/>
        <v>480.2</v>
      </c>
      <c r="L92" s="309">
        <f t="shared" si="5"/>
        <v>445.90000000000003</v>
      </c>
      <c r="M92" s="309">
        <f t="shared" si="6"/>
        <v>411.59999999999997</v>
      </c>
      <c r="N92" s="310"/>
      <c r="O92" s="311">
        <f t="shared" si="7"/>
        <v>0</v>
      </c>
      <c r="P92" s="307">
        <f t="shared" si="8"/>
        <v>0</v>
      </c>
      <c r="Q92" s="312">
        <f t="shared" si="9"/>
        <v>0</v>
      </c>
      <c r="R92" s="320"/>
      <c r="S92" s="313">
        <v>2000000058306</v>
      </c>
      <c r="T92" s="320"/>
      <c r="U92" s="320"/>
      <c r="V92" s="320"/>
      <c r="W92" s="320"/>
      <c r="X92" s="320"/>
      <c r="Y92" s="320"/>
      <c r="Z92" s="320"/>
    </row>
    <row r="93" spans="1:26" ht="15" customHeight="1" x14ac:dyDescent="0.3">
      <c r="A93" s="30" t="s">
        <v>174</v>
      </c>
      <c r="B93" s="39" t="s">
        <v>175</v>
      </c>
      <c r="C93" s="86">
        <v>15</v>
      </c>
      <c r="D93" s="10">
        <v>9</v>
      </c>
      <c r="E93" s="32" t="s">
        <v>28</v>
      </c>
      <c r="F93" s="33">
        <v>1212</v>
      </c>
      <c r="G93" s="34">
        <f t="shared" si="0"/>
        <v>1090.8</v>
      </c>
      <c r="H93" s="34">
        <f t="shared" si="1"/>
        <v>1030.2</v>
      </c>
      <c r="I93" s="34">
        <f t="shared" si="2"/>
        <v>969.6</v>
      </c>
      <c r="J93" s="34">
        <f t="shared" si="3"/>
        <v>909</v>
      </c>
      <c r="K93" s="34">
        <f t="shared" si="4"/>
        <v>848.4</v>
      </c>
      <c r="L93" s="34">
        <f t="shared" si="5"/>
        <v>787.80000000000007</v>
      </c>
      <c r="M93" s="34">
        <f t="shared" si="6"/>
        <v>727.19999999999993</v>
      </c>
      <c r="N93" s="35"/>
      <c r="O93" s="36">
        <f t="shared" si="7"/>
        <v>0</v>
      </c>
      <c r="P93" s="10">
        <f t="shared" si="8"/>
        <v>0</v>
      </c>
      <c r="Q93" s="37">
        <f t="shared" si="9"/>
        <v>0</v>
      </c>
      <c r="R93" s="12"/>
      <c r="S93" s="38">
        <v>2000000058245</v>
      </c>
      <c r="T93" s="12"/>
      <c r="U93" s="12"/>
      <c r="V93" s="12"/>
      <c r="W93" s="12"/>
      <c r="X93" s="12"/>
      <c r="Y93" s="12"/>
      <c r="Z93" s="12"/>
    </row>
    <row r="94" spans="1:26" ht="15" customHeight="1" x14ac:dyDescent="0.3">
      <c r="A94" s="30" t="s">
        <v>176</v>
      </c>
      <c r="B94" s="392" t="s">
        <v>1170</v>
      </c>
      <c r="C94" s="86">
        <v>1.5</v>
      </c>
      <c r="D94" s="10">
        <v>1</v>
      </c>
      <c r="E94" s="32" t="s">
        <v>23</v>
      </c>
      <c r="F94" s="377">
        <v>213</v>
      </c>
      <c r="G94" s="34">
        <f t="shared" si="0"/>
        <v>191.70000000000002</v>
      </c>
      <c r="H94" s="34">
        <f t="shared" si="1"/>
        <v>181.04999999999998</v>
      </c>
      <c r="I94" s="34">
        <f t="shared" si="2"/>
        <v>170.4</v>
      </c>
      <c r="J94" s="34">
        <f t="shared" si="3"/>
        <v>159.75</v>
      </c>
      <c r="K94" s="34">
        <f t="shared" si="4"/>
        <v>149.1</v>
      </c>
      <c r="L94" s="34">
        <f t="shared" si="5"/>
        <v>138.45000000000002</v>
      </c>
      <c r="M94" s="34">
        <f t="shared" si="6"/>
        <v>127.8</v>
      </c>
      <c r="N94" s="35"/>
      <c r="O94" s="36">
        <f t="shared" si="7"/>
        <v>0</v>
      </c>
      <c r="P94" s="10">
        <f t="shared" si="8"/>
        <v>0</v>
      </c>
      <c r="Q94" s="37">
        <f t="shared" si="9"/>
        <v>0</v>
      </c>
      <c r="R94" s="12"/>
      <c r="S94" s="38">
        <v>2000000058290</v>
      </c>
      <c r="T94" s="12"/>
      <c r="U94" s="12"/>
      <c r="V94" s="12"/>
      <c r="W94" s="12"/>
      <c r="X94" s="12"/>
      <c r="Y94" s="12"/>
      <c r="Z94" s="12"/>
    </row>
    <row r="95" spans="1:26" s="316" customFormat="1" ht="15" customHeight="1" x14ac:dyDescent="0.3">
      <c r="A95" s="305" t="s">
        <v>177</v>
      </c>
      <c r="B95" s="393" t="s">
        <v>1171</v>
      </c>
      <c r="C95" s="319">
        <v>6</v>
      </c>
      <c r="D95" s="307">
        <v>4</v>
      </c>
      <c r="E95" s="308" t="s">
        <v>23</v>
      </c>
      <c r="F95" s="378">
        <v>566</v>
      </c>
      <c r="G95" s="309">
        <f t="shared" si="0"/>
        <v>509.40000000000003</v>
      </c>
      <c r="H95" s="309">
        <f t="shared" si="1"/>
        <v>481.09999999999997</v>
      </c>
      <c r="I95" s="309">
        <f t="shared" si="2"/>
        <v>452.8</v>
      </c>
      <c r="J95" s="309">
        <f t="shared" si="3"/>
        <v>424.5</v>
      </c>
      <c r="K95" s="309">
        <f t="shared" si="4"/>
        <v>396.2</v>
      </c>
      <c r="L95" s="309">
        <f t="shared" si="5"/>
        <v>367.90000000000003</v>
      </c>
      <c r="M95" s="309">
        <f t="shared" si="6"/>
        <v>339.59999999999997</v>
      </c>
      <c r="N95" s="310"/>
      <c r="O95" s="311">
        <f t="shared" si="7"/>
        <v>0</v>
      </c>
      <c r="P95" s="307">
        <f t="shared" si="8"/>
        <v>0</v>
      </c>
      <c r="Q95" s="312">
        <f t="shared" si="9"/>
        <v>0</v>
      </c>
      <c r="R95" s="320"/>
      <c r="S95" s="313">
        <v>2000000058252</v>
      </c>
      <c r="T95" s="320"/>
      <c r="U95" s="320"/>
      <c r="V95" s="320"/>
      <c r="W95" s="320"/>
      <c r="X95" s="320"/>
      <c r="Y95" s="320"/>
      <c r="Z95" s="320"/>
    </row>
    <row r="96" spans="1:26" s="316" customFormat="1" ht="15" customHeight="1" x14ac:dyDescent="0.3">
      <c r="A96" s="305" t="s">
        <v>178</v>
      </c>
      <c r="B96" s="393" t="s">
        <v>1172</v>
      </c>
      <c r="C96" s="319">
        <v>15</v>
      </c>
      <c r="D96" s="307">
        <v>9</v>
      </c>
      <c r="E96" s="308" t="s">
        <v>28</v>
      </c>
      <c r="F96" s="375">
        <v>907</v>
      </c>
      <c r="G96" s="309">
        <f t="shared" si="0"/>
        <v>816.30000000000007</v>
      </c>
      <c r="H96" s="309">
        <f t="shared" si="1"/>
        <v>770.94999999999993</v>
      </c>
      <c r="I96" s="309">
        <f t="shared" si="2"/>
        <v>725.6</v>
      </c>
      <c r="J96" s="309">
        <f t="shared" si="3"/>
        <v>680.25</v>
      </c>
      <c r="K96" s="309">
        <f t="shared" si="4"/>
        <v>634.9</v>
      </c>
      <c r="L96" s="309">
        <f t="shared" si="5"/>
        <v>589.55000000000007</v>
      </c>
      <c r="M96" s="309">
        <f t="shared" si="6"/>
        <v>544.19999999999993</v>
      </c>
      <c r="N96" s="310"/>
      <c r="O96" s="311">
        <f t="shared" si="7"/>
        <v>0</v>
      </c>
      <c r="P96" s="307">
        <f t="shared" si="8"/>
        <v>0</v>
      </c>
      <c r="Q96" s="312">
        <f t="shared" si="9"/>
        <v>0</v>
      </c>
      <c r="R96" s="320"/>
      <c r="S96" s="313">
        <v>2000000058368</v>
      </c>
      <c r="T96" s="320"/>
      <c r="U96" s="320"/>
      <c r="V96" s="320"/>
      <c r="W96" s="320"/>
      <c r="X96" s="320"/>
      <c r="Y96" s="320"/>
      <c r="Z96" s="320"/>
    </row>
    <row r="97" spans="1:26" s="316" customFormat="1" ht="15" customHeight="1" x14ac:dyDescent="0.3">
      <c r="A97" s="389" t="s">
        <v>1176</v>
      </c>
      <c r="B97" s="387" t="s">
        <v>1175</v>
      </c>
      <c r="C97" s="391">
        <v>1.5</v>
      </c>
      <c r="D97" s="10">
        <v>1</v>
      </c>
      <c r="E97" s="32" t="s">
        <v>23</v>
      </c>
      <c r="F97" s="381">
        <v>213</v>
      </c>
      <c r="G97" s="309">
        <f t="shared" ref="G97:G99" si="27">F97*0.9</f>
        <v>191.70000000000002</v>
      </c>
      <c r="H97" s="309">
        <f t="shared" ref="H97:H99" si="28">F97*0.85</f>
        <v>181.04999999999998</v>
      </c>
      <c r="I97" s="309">
        <f t="shared" ref="I97:I99" si="29">F97*0.8</f>
        <v>170.4</v>
      </c>
      <c r="J97" s="309">
        <f t="shared" ref="J97:J99" si="30">F97*0.75</f>
        <v>159.75</v>
      </c>
      <c r="K97" s="309">
        <f t="shared" ref="K97:K99" si="31">F97*0.7</f>
        <v>149.1</v>
      </c>
      <c r="L97" s="309">
        <f t="shared" ref="L97:L99" si="32">F97*0.65</f>
        <v>138.45000000000002</v>
      </c>
      <c r="M97" s="309">
        <f t="shared" ref="M97:M99" si="33">F97*0.6</f>
        <v>127.8</v>
      </c>
      <c r="N97" s="310"/>
      <c r="O97" s="311">
        <f t="shared" ref="O97:O99" si="34">N97*F97</f>
        <v>0</v>
      </c>
      <c r="P97" s="307">
        <f t="shared" ref="P97:P99" si="35">N97*C97</f>
        <v>0</v>
      </c>
      <c r="Q97" s="312">
        <f t="shared" ref="Q97:Q99" si="36">N97*D97</f>
        <v>0</v>
      </c>
      <c r="R97" s="382"/>
      <c r="S97" s="383">
        <v>2000000083308</v>
      </c>
      <c r="T97" s="382"/>
      <c r="U97" s="382"/>
      <c r="V97" s="382"/>
      <c r="W97" s="382"/>
      <c r="X97" s="382"/>
      <c r="Y97" s="382"/>
      <c r="Z97" s="382"/>
    </row>
    <row r="98" spans="1:26" s="316" customFormat="1" ht="15" customHeight="1" x14ac:dyDescent="0.3">
      <c r="A98" s="389" t="s">
        <v>1177</v>
      </c>
      <c r="B98" s="387" t="s">
        <v>1174</v>
      </c>
      <c r="C98" s="390">
        <v>6</v>
      </c>
      <c r="D98" s="307">
        <v>4</v>
      </c>
      <c r="E98" s="308" t="s">
        <v>23</v>
      </c>
      <c r="F98" s="381">
        <v>566</v>
      </c>
      <c r="G98" s="309">
        <f t="shared" si="27"/>
        <v>509.40000000000003</v>
      </c>
      <c r="H98" s="309">
        <f t="shared" si="28"/>
        <v>481.09999999999997</v>
      </c>
      <c r="I98" s="309">
        <f t="shared" si="29"/>
        <v>452.8</v>
      </c>
      <c r="J98" s="309">
        <f t="shared" si="30"/>
        <v>424.5</v>
      </c>
      <c r="K98" s="309">
        <f t="shared" si="31"/>
        <v>396.2</v>
      </c>
      <c r="L98" s="309">
        <f t="shared" si="32"/>
        <v>367.90000000000003</v>
      </c>
      <c r="M98" s="309">
        <f t="shared" si="33"/>
        <v>339.59999999999997</v>
      </c>
      <c r="N98" s="310"/>
      <c r="O98" s="311">
        <f t="shared" si="34"/>
        <v>0</v>
      </c>
      <c r="P98" s="307">
        <f t="shared" si="35"/>
        <v>0</v>
      </c>
      <c r="Q98" s="312">
        <f t="shared" si="36"/>
        <v>0</v>
      </c>
      <c r="R98" s="382"/>
      <c r="S98" s="383">
        <v>2000000083315</v>
      </c>
      <c r="T98" s="382"/>
      <c r="U98" s="382"/>
      <c r="V98" s="382"/>
      <c r="W98" s="382"/>
      <c r="X98" s="382"/>
      <c r="Y98" s="382"/>
      <c r="Z98" s="382"/>
    </row>
    <row r="99" spans="1:26" s="316" customFormat="1" ht="15" customHeight="1" x14ac:dyDescent="0.3">
      <c r="A99" s="389" t="s">
        <v>1178</v>
      </c>
      <c r="B99" s="387" t="s">
        <v>1173</v>
      </c>
      <c r="C99" s="390">
        <v>15</v>
      </c>
      <c r="D99" s="307">
        <v>9</v>
      </c>
      <c r="E99" s="308" t="s">
        <v>28</v>
      </c>
      <c r="F99" s="381">
        <v>907</v>
      </c>
      <c r="G99" s="309">
        <f t="shared" si="27"/>
        <v>816.30000000000007</v>
      </c>
      <c r="H99" s="309">
        <f t="shared" si="28"/>
        <v>770.94999999999993</v>
      </c>
      <c r="I99" s="309">
        <f t="shared" si="29"/>
        <v>725.6</v>
      </c>
      <c r="J99" s="309">
        <f t="shared" si="30"/>
        <v>680.25</v>
      </c>
      <c r="K99" s="309">
        <f t="shared" si="31"/>
        <v>634.9</v>
      </c>
      <c r="L99" s="309">
        <f t="shared" si="32"/>
        <v>589.55000000000007</v>
      </c>
      <c r="M99" s="309">
        <f t="shared" si="33"/>
        <v>544.19999999999993</v>
      </c>
      <c r="N99" s="310"/>
      <c r="O99" s="311">
        <f t="shared" si="34"/>
        <v>0</v>
      </c>
      <c r="P99" s="307">
        <f t="shared" si="35"/>
        <v>0</v>
      </c>
      <c r="Q99" s="312">
        <f t="shared" si="36"/>
        <v>0</v>
      </c>
      <c r="R99" s="382"/>
      <c r="S99" s="383">
        <v>2000000083322</v>
      </c>
      <c r="T99" s="382"/>
      <c r="U99" s="382"/>
      <c r="V99" s="382"/>
      <c r="W99" s="382"/>
      <c r="X99" s="382"/>
      <c r="Y99" s="382"/>
      <c r="Z99" s="382"/>
    </row>
    <row r="100" spans="1:26" ht="15" customHeight="1" x14ac:dyDescent="0.3">
      <c r="A100" s="30" t="s">
        <v>179</v>
      </c>
      <c r="B100" s="392" t="s">
        <v>1179</v>
      </c>
      <c r="C100" s="86">
        <v>1.5</v>
      </c>
      <c r="D100" s="10">
        <v>1</v>
      </c>
      <c r="E100" s="32" t="s">
        <v>23</v>
      </c>
      <c r="F100" s="33">
        <v>209</v>
      </c>
      <c r="G100" s="34">
        <f t="shared" si="0"/>
        <v>188.1</v>
      </c>
      <c r="H100" s="34">
        <f t="shared" si="1"/>
        <v>177.65</v>
      </c>
      <c r="I100" s="34">
        <f t="shared" si="2"/>
        <v>167.20000000000002</v>
      </c>
      <c r="J100" s="34">
        <f t="shared" si="3"/>
        <v>156.75</v>
      </c>
      <c r="K100" s="34">
        <f t="shared" si="4"/>
        <v>146.29999999999998</v>
      </c>
      <c r="L100" s="34">
        <f t="shared" si="5"/>
        <v>135.85</v>
      </c>
      <c r="M100" s="34">
        <f t="shared" si="6"/>
        <v>125.39999999999999</v>
      </c>
      <c r="N100" s="35"/>
      <c r="O100" s="36">
        <f t="shared" si="7"/>
        <v>0</v>
      </c>
      <c r="P100" s="10">
        <f t="shared" si="8"/>
        <v>0</v>
      </c>
      <c r="Q100" s="37">
        <f t="shared" si="9"/>
        <v>0</v>
      </c>
      <c r="R100" s="12"/>
      <c r="S100" s="38">
        <v>2000000058269</v>
      </c>
      <c r="T100" s="12"/>
      <c r="U100" s="12"/>
      <c r="V100" s="12"/>
      <c r="W100" s="12"/>
      <c r="X100" s="12"/>
      <c r="Y100" s="12"/>
      <c r="Z100" s="12"/>
    </row>
    <row r="101" spans="1:26" ht="15" customHeight="1" x14ac:dyDescent="0.3">
      <c r="A101" s="30" t="s">
        <v>180</v>
      </c>
      <c r="B101" s="392" t="s">
        <v>1180</v>
      </c>
      <c r="C101" s="86">
        <v>6</v>
      </c>
      <c r="D101" s="10">
        <v>4</v>
      </c>
      <c r="E101" s="32" t="s">
        <v>23</v>
      </c>
      <c r="F101" s="33">
        <v>550</v>
      </c>
      <c r="G101" s="34">
        <f t="shared" si="0"/>
        <v>495</v>
      </c>
      <c r="H101" s="34">
        <f t="shared" si="1"/>
        <v>467.5</v>
      </c>
      <c r="I101" s="34">
        <f t="shared" si="2"/>
        <v>440</v>
      </c>
      <c r="J101" s="34">
        <f t="shared" si="3"/>
        <v>412.5</v>
      </c>
      <c r="K101" s="34">
        <f t="shared" si="4"/>
        <v>385</v>
      </c>
      <c r="L101" s="34">
        <f t="shared" si="5"/>
        <v>357.5</v>
      </c>
      <c r="M101" s="34">
        <f t="shared" si="6"/>
        <v>330</v>
      </c>
      <c r="N101" s="35"/>
      <c r="O101" s="36">
        <f t="shared" si="7"/>
        <v>0</v>
      </c>
      <c r="P101" s="10">
        <f t="shared" si="8"/>
        <v>0</v>
      </c>
      <c r="Q101" s="37">
        <f t="shared" si="9"/>
        <v>0</v>
      </c>
      <c r="R101" s="12"/>
      <c r="S101" s="38">
        <v>2000000058313</v>
      </c>
      <c r="T101" s="12"/>
      <c r="U101" s="12"/>
      <c r="V101" s="12"/>
      <c r="W101" s="12"/>
      <c r="X101" s="12"/>
      <c r="Y101" s="12"/>
      <c r="Z101" s="12"/>
    </row>
    <row r="102" spans="1:26" ht="15" customHeight="1" x14ac:dyDescent="0.3">
      <c r="A102" s="30" t="s">
        <v>181</v>
      </c>
      <c r="B102" s="392" t="s">
        <v>1181</v>
      </c>
      <c r="C102" s="86">
        <v>15</v>
      </c>
      <c r="D102" s="10">
        <v>9</v>
      </c>
      <c r="E102" s="32" t="s">
        <v>28</v>
      </c>
      <c r="F102" s="33">
        <v>871</v>
      </c>
      <c r="G102" s="34">
        <f t="shared" si="0"/>
        <v>783.9</v>
      </c>
      <c r="H102" s="34">
        <f t="shared" si="1"/>
        <v>740.35</v>
      </c>
      <c r="I102" s="34">
        <f t="shared" si="2"/>
        <v>696.80000000000007</v>
      </c>
      <c r="J102" s="34">
        <f t="shared" si="3"/>
        <v>653.25</v>
      </c>
      <c r="K102" s="34">
        <f t="shared" si="4"/>
        <v>609.69999999999993</v>
      </c>
      <c r="L102" s="34">
        <f t="shared" si="5"/>
        <v>566.15</v>
      </c>
      <c r="M102" s="34">
        <f t="shared" si="6"/>
        <v>522.6</v>
      </c>
      <c r="N102" s="35"/>
      <c r="O102" s="36">
        <f t="shared" si="7"/>
        <v>0</v>
      </c>
      <c r="P102" s="10">
        <f t="shared" si="8"/>
        <v>0</v>
      </c>
      <c r="Q102" s="37">
        <f t="shared" si="9"/>
        <v>0</v>
      </c>
      <c r="R102" s="12"/>
      <c r="S102" s="38">
        <v>2000000058276</v>
      </c>
      <c r="T102" s="12"/>
      <c r="U102" s="12"/>
      <c r="V102" s="12"/>
      <c r="W102" s="12"/>
      <c r="X102" s="12"/>
      <c r="Y102" s="12"/>
      <c r="Z102" s="12"/>
    </row>
    <row r="103" spans="1:26" s="374" customFormat="1" ht="15" customHeight="1" x14ac:dyDescent="0.3">
      <c r="A103" s="388" t="s">
        <v>1185</v>
      </c>
      <c r="B103" s="387" t="s">
        <v>1182</v>
      </c>
      <c r="C103" s="391">
        <v>1.5</v>
      </c>
      <c r="D103" s="10">
        <v>1</v>
      </c>
      <c r="E103" s="32" t="s">
        <v>23</v>
      </c>
      <c r="F103" s="384">
        <v>209</v>
      </c>
      <c r="G103" s="34">
        <f t="shared" ref="G103:G105" si="37">F103*0.9</f>
        <v>188.1</v>
      </c>
      <c r="H103" s="34">
        <f t="shared" ref="H103:H105" si="38">F103*0.85</f>
        <v>177.65</v>
      </c>
      <c r="I103" s="34">
        <f t="shared" ref="I103:I105" si="39">F103*0.8</f>
        <v>167.20000000000002</v>
      </c>
      <c r="J103" s="34">
        <f t="shared" ref="J103:J105" si="40">F103*0.75</f>
        <v>156.75</v>
      </c>
      <c r="K103" s="34">
        <f t="shared" ref="K103:K105" si="41">F103*0.7</f>
        <v>146.29999999999998</v>
      </c>
      <c r="L103" s="34">
        <f t="shared" ref="L103:L105" si="42">F103*0.65</f>
        <v>135.85</v>
      </c>
      <c r="M103" s="34">
        <f t="shared" ref="M103:M105" si="43">F103*0.6</f>
        <v>125.39999999999999</v>
      </c>
      <c r="N103" s="385"/>
      <c r="O103" s="36">
        <f t="shared" ref="O103:O105" si="44">N103*F103</f>
        <v>0</v>
      </c>
      <c r="P103" s="10">
        <f t="shared" ref="P103:P105" si="45">N103*C103</f>
        <v>0</v>
      </c>
      <c r="Q103" s="37">
        <f t="shared" ref="Q103:Q105" si="46">N103*D103</f>
        <v>0</v>
      </c>
      <c r="R103" s="12"/>
      <c r="S103" s="38">
        <v>2000000083339</v>
      </c>
      <c r="T103" s="12"/>
      <c r="U103" s="12"/>
      <c r="V103" s="12"/>
      <c r="W103" s="12"/>
      <c r="X103" s="12"/>
      <c r="Y103" s="12"/>
      <c r="Z103" s="12"/>
    </row>
    <row r="104" spans="1:26" s="374" customFormat="1" ht="15" customHeight="1" x14ac:dyDescent="0.3">
      <c r="A104" s="388" t="s">
        <v>1186</v>
      </c>
      <c r="B104" s="387" t="s">
        <v>1183</v>
      </c>
      <c r="C104" s="391">
        <v>6</v>
      </c>
      <c r="D104" s="10">
        <v>4</v>
      </c>
      <c r="E104" s="32" t="s">
        <v>23</v>
      </c>
      <c r="F104" s="384">
        <v>550</v>
      </c>
      <c r="G104" s="34">
        <f t="shared" si="37"/>
        <v>495</v>
      </c>
      <c r="H104" s="34">
        <f t="shared" si="38"/>
        <v>467.5</v>
      </c>
      <c r="I104" s="34">
        <f t="shared" si="39"/>
        <v>440</v>
      </c>
      <c r="J104" s="34">
        <f t="shared" si="40"/>
        <v>412.5</v>
      </c>
      <c r="K104" s="34">
        <f t="shared" si="41"/>
        <v>385</v>
      </c>
      <c r="L104" s="34">
        <f t="shared" si="42"/>
        <v>357.5</v>
      </c>
      <c r="M104" s="34">
        <f t="shared" si="43"/>
        <v>330</v>
      </c>
      <c r="N104" s="385"/>
      <c r="O104" s="36">
        <f t="shared" si="44"/>
        <v>0</v>
      </c>
      <c r="P104" s="10">
        <f t="shared" si="45"/>
        <v>0</v>
      </c>
      <c r="Q104" s="37">
        <f t="shared" si="46"/>
        <v>0</v>
      </c>
      <c r="R104" s="12"/>
      <c r="S104" s="38">
        <v>2000000083346</v>
      </c>
      <c r="T104" s="12"/>
      <c r="U104" s="12"/>
      <c r="V104" s="12"/>
      <c r="W104" s="12"/>
      <c r="X104" s="12"/>
      <c r="Y104" s="12"/>
      <c r="Z104" s="12"/>
    </row>
    <row r="105" spans="1:26" s="374" customFormat="1" ht="15" customHeight="1" x14ac:dyDescent="0.3">
      <c r="A105" s="388" t="s">
        <v>1187</v>
      </c>
      <c r="B105" s="387" t="s">
        <v>1184</v>
      </c>
      <c r="C105" s="391">
        <v>15</v>
      </c>
      <c r="D105" s="10">
        <v>9</v>
      </c>
      <c r="E105" s="32" t="s">
        <v>28</v>
      </c>
      <c r="F105" s="384">
        <v>871</v>
      </c>
      <c r="G105" s="34">
        <f t="shared" si="37"/>
        <v>783.9</v>
      </c>
      <c r="H105" s="34">
        <f t="shared" si="38"/>
        <v>740.35</v>
      </c>
      <c r="I105" s="34">
        <f t="shared" si="39"/>
        <v>696.80000000000007</v>
      </c>
      <c r="J105" s="34">
        <f t="shared" si="40"/>
        <v>653.25</v>
      </c>
      <c r="K105" s="34">
        <f t="shared" si="41"/>
        <v>609.69999999999993</v>
      </c>
      <c r="L105" s="34">
        <f t="shared" si="42"/>
        <v>566.15</v>
      </c>
      <c r="M105" s="34">
        <f t="shared" si="43"/>
        <v>522.6</v>
      </c>
      <c r="N105" s="385"/>
      <c r="O105" s="36">
        <f t="shared" si="44"/>
        <v>0</v>
      </c>
      <c r="P105" s="10">
        <f t="shared" si="45"/>
        <v>0</v>
      </c>
      <c r="Q105" s="37">
        <f t="shared" si="46"/>
        <v>0</v>
      </c>
      <c r="R105" s="12"/>
      <c r="S105" s="38">
        <v>2000000083353</v>
      </c>
      <c r="T105" s="12"/>
      <c r="U105" s="12"/>
      <c r="V105" s="12"/>
      <c r="W105" s="12"/>
      <c r="X105" s="12"/>
      <c r="Y105" s="12"/>
      <c r="Z105" s="12"/>
    </row>
    <row r="106" spans="1:26" ht="15" customHeight="1" x14ac:dyDescent="0.3">
      <c r="A106" s="30" t="s">
        <v>182</v>
      </c>
      <c r="B106" s="39" t="s">
        <v>183</v>
      </c>
      <c r="C106" s="86">
        <v>1.5</v>
      </c>
      <c r="D106" s="10">
        <v>1</v>
      </c>
      <c r="E106" s="32" t="s">
        <v>23</v>
      </c>
      <c r="F106" s="33">
        <v>226</v>
      </c>
      <c r="G106" s="34">
        <f t="shared" si="0"/>
        <v>203.4</v>
      </c>
      <c r="H106" s="34">
        <f t="shared" si="1"/>
        <v>192.1</v>
      </c>
      <c r="I106" s="34">
        <f t="shared" si="2"/>
        <v>180.8</v>
      </c>
      <c r="J106" s="34">
        <f t="shared" si="3"/>
        <v>169.5</v>
      </c>
      <c r="K106" s="34">
        <f t="shared" si="4"/>
        <v>158.19999999999999</v>
      </c>
      <c r="L106" s="34">
        <f t="shared" si="5"/>
        <v>146.9</v>
      </c>
      <c r="M106" s="34">
        <f t="shared" si="6"/>
        <v>135.6</v>
      </c>
      <c r="N106" s="35"/>
      <c r="O106" s="36">
        <f t="shared" si="7"/>
        <v>0</v>
      </c>
      <c r="P106" s="10">
        <f t="shared" si="8"/>
        <v>0</v>
      </c>
      <c r="Q106" s="37">
        <f t="shared" si="9"/>
        <v>0</v>
      </c>
      <c r="R106" s="12"/>
      <c r="S106" s="38">
        <v>2000000058405</v>
      </c>
      <c r="T106" s="12"/>
      <c r="U106" s="12"/>
      <c r="V106" s="12"/>
      <c r="W106" s="12"/>
      <c r="X106" s="12"/>
      <c r="Y106" s="12"/>
      <c r="Z106" s="12"/>
    </row>
    <row r="107" spans="1:26" ht="15" customHeight="1" x14ac:dyDescent="0.3">
      <c r="A107" s="30" t="s">
        <v>184</v>
      </c>
      <c r="B107" s="39" t="s">
        <v>185</v>
      </c>
      <c r="C107" s="86">
        <v>6</v>
      </c>
      <c r="D107" s="10">
        <v>4</v>
      </c>
      <c r="E107" s="32" t="s">
        <v>23</v>
      </c>
      <c r="F107" s="33">
        <v>619</v>
      </c>
      <c r="G107" s="34">
        <f t="shared" si="0"/>
        <v>557.1</v>
      </c>
      <c r="H107" s="34">
        <f t="shared" si="1"/>
        <v>526.15</v>
      </c>
      <c r="I107" s="34">
        <f t="shared" si="2"/>
        <v>495.20000000000005</v>
      </c>
      <c r="J107" s="34">
        <f t="shared" si="3"/>
        <v>464.25</v>
      </c>
      <c r="K107" s="34">
        <f t="shared" si="4"/>
        <v>433.29999999999995</v>
      </c>
      <c r="L107" s="34">
        <f t="shared" si="5"/>
        <v>402.35</v>
      </c>
      <c r="M107" s="34">
        <f t="shared" si="6"/>
        <v>371.4</v>
      </c>
      <c r="N107" s="35"/>
      <c r="O107" s="36">
        <f t="shared" si="7"/>
        <v>0</v>
      </c>
      <c r="P107" s="10">
        <f t="shared" si="8"/>
        <v>0</v>
      </c>
      <c r="Q107" s="37">
        <f t="shared" si="9"/>
        <v>0</v>
      </c>
      <c r="R107" s="12"/>
      <c r="S107" s="38">
        <v>2000000058344</v>
      </c>
      <c r="T107" s="12"/>
      <c r="U107" s="12"/>
      <c r="V107" s="12"/>
      <c r="W107" s="12"/>
      <c r="X107" s="12"/>
      <c r="Y107" s="12"/>
      <c r="Z107" s="12"/>
    </row>
    <row r="108" spans="1:26" s="316" customFormat="1" ht="15" customHeight="1" x14ac:dyDescent="0.3">
      <c r="A108" s="305" t="s">
        <v>186</v>
      </c>
      <c r="B108" s="306" t="s">
        <v>187</v>
      </c>
      <c r="C108" s="319">
        <v>15</v>
      </c>
      <c r="D108" s="307">
        <v>9</v>
      </c>
      <c r="E108" s="308" t="s">
        <v>28</v>
      </c>
      <c r="F108" s="375">
        <v>1042</v>
      </c>
      <c r="G108" s="309">
        <f t="shared" si="0"/>
        <v>937.80000000000007</v>
      </c>
      <c r="H108" s="309">
        <f t="shared" si="1"/>
        <v>885.69999999999993</v>
      </c>
      <c r="I108" s="309">
        <f t="shared" si="2"/>
        <v>833.6</v>
      </c>
      <c r="J108" s="309">
        <f t="shared" si="3"/>
        <v>781.5</v>
      </c>
      <c r="K108" s="309">
        <f t="shared" si="4"/>
        <v>729.4</v>
      </c>
      <c r="L108" s="309">
        <f t="shared" si="5"/>
        <v>677.30000000000007</v>
      </c>
      <c r="M108" s="309">
        <f t="shared" si="6"/>
        <v>625.19999999999993</v>
      </c>
      <c r="N108" s="310"/>
      <c r="O108" s="311">
        <f t="shared" si="7"/>
        <v>0</v>
      </c>
      <c r="P108" s="307">
        <f t="shared" si="8"/>
        <v>0</v>
      </c>
      <c r="Q108" s="312">
        <f t="shared" si="9"/>
        <v>0</v>
      </c>
      <c r="R108" s="320"/>
      <c r="S108" s="313">
        <v>2000000058337</v>
      </c>
      <c r="T108" s="320"/>
      <c r="U108" s="320"/>
      <c r="V108" s="320"/>
      <c r="W108" s="320"/>
      <c r="X108" s="320"/>
      <c r="Y108" s="320"/>
      <c r="Z108" s="320"/>
    </row>
    <row r="109" spans="1:26" ht="15" customHeight="1" x14ac:dyDescent="0.3">
      <c r="A109" s="30" t="s">
        <v>188</v>
      </c>
      <c r="B109" s="39" t="s">
        <v>189</v>
      </c>
      <c r="C109" s="86">
        <v>1.5</v>
      </c>
      <c r="D109" s="10">
        <v>1</v>
      </c>
      <c r="E109" s="32" t="s">
        <v>23</v>
      </c>
      <c r="F109" s="33">
        <v>214</v>
      </c>
      <c r="G109" s="34">
        <f t="shared" si="0"/>
        <v>192.6</v>
      </c>
      <c r="H109" s="34">
        <f t="shared" si="1"/>
        <v>181.9</v>
      </c>
      <c r="I109" s="34">
        <f t="shared" si="2"/>
        <v>171.20000000000002</v>
      </c>
      <c r="J109" s="34">
        <f t="shared" si="3"/>
        <v>160.5</v>
      </c>
      <c r="K109" s="34">
        <f t="shared" si="4"/>
        <v>149.79999999999998</v>
      </c>
      <c r="L109" s="34">
        <f t="shared" si="5"/>
        <v>139.1</v>
      </c>
      <c r="M109" s="34">
        <f t="shared" si="6"/>
        <v>128.4</v>
      </c>
      <c r="N109" s="35"/>
      <c r="O109" s="36">
        <f t="shared" si="7"/>
        <v>0</v>
      </c>
      <c r="P109" s="10">
        <f t="shared" si="8"/>
        <v>0</v>
      </c>
      <c r="Q109" s="37">
        <f t="shared" si="9"/>
        <v>0</v>
      </c>
      <c r="R109" s="12"/>
      <c r="S109" s="38">
        <v>2000000058214</v>
      </c>
      <c r="T109" s="12"/>
      <c r="U109" s="12"/>
      <c r="V109" s="12"/>
      <c r="W109" s="12"/>
      <c r="X109" s="12"/>
      <c r="Y109" s="12"/>
      <c r="Z109" s="12"/>
    </row>
    <row r="110" spans="1:26" ht="15" customHeight="1" x14ac:dyDescent="0.3">
      <c r="A110" s="30" t="s">
        <v>190</v>
      </c>
      <c r="B110" s="39" t="s">
        <v>191</v>
      </c>
      <c r="C110" s="86">
        <v>6</v>
      </c>
      <c r="D110" s="10">
        <v>4</v>
      </c>
      <c r="E110" s="32" t="s">
        <v>23</v>
      </c>
      <c r="F110" s="33">
        <v>573</v>
      </c>
      <c r="G110" s="34">
        <f t="shared" si="0"/>
        <v>515.70000000000005</v>
      </c>
      <c r="H110" s="34">
        <f t="shared" si="1"/>
        <v>487.05</v>
      </c>
      <c r="I110" s="34">
        <f t="shared" si="2"/>
        <v>458.40000000000003</v>
      </c>
      <c r="J110" s="34">
        <f t="shared" si="3"/>
        <v>429.75</v>
      </c>
      <c r="K110" s="34">
        <f t="shared" si="4"/>
        <v>401.09999999999997</v>
      </c>
      <c r="L110" s="34">
        <f t="shared" si="5"/>
        <v>372.45</v>
      </c>
      <c r="M110" s="34">
        <f t="shared" si="6"/>
        <v>343.8</v>
      </c>
      <c r="N110" s="35"/>
      <c r="O110" s="36">
        <f t="shared" si="7"/>
        <v>0</v>
      </c>
      <c r="P110" s="10">
        <f t="shared" si="8"/>
        <v>0</v>
      </c>
      <c r="Q110" s="37">
        <f t="shared" si="9"/>
        <v>0</v>
      </c>
      <c r="R110" s="12"/>
      <c r="S110" s="38">
        <v>2000000058238</v>
      </c>
      <c r="T110" s="12"/>
      <c r="U110" s="12"/>
      <c r="V110" s="12"/>
      <c r="W110" s="12"/>
      <c r="X110" s="12"/>
      <c r="Y110" s="12"/>
      <c r="Z110" s="12"/>
    </row>
    <row r="111" spans="1:26" ht="15" customHeight="1" x14ac:dyDescent="0.3">
      <c r="A111" s="30" t="s">
        <v>192</v>
      </c>
      <c r="B111" s="39" t="s">
        <v>193</v>
      </c>
      <c r="C111" s="86">
        <v>15</v>
      </c>
      <c r="D111" s="10">
        <v>9</v>
      </c>
      <c r="E111" s="32" t="s">
        <v>28</v>
      </c>
      <c r="F111" s="33">
        <v>927</v>
      </c>
      <c r="G111" s="34">
        <f t="shared" si="0"/>
        <v>834.30000000000007</v>
      </c>
      <c r="H111" s="34">
        <f t="shared" si="1"/>
        <v>787.94999999999993</v>
      </c>
      <c r="I111" s="34">
        <f t="shared" si="2"/>
        <v>741.6</v>
      </c>
      <c r="J111" s="34">
        <f t="shared" si="3"/>
        <v>695.25</v>
      </c>
      <c r="K111" s="34">
        <f t="shared" si="4"/>
        <v>648.9</v>
      </c>
      <c r="L111" s="34">
        <f t="shared" si="5"/>
        <v>602.55000000000007</v>
      </c>
      <c r="M111" s="34">
        <f t="shared" si="6"/>
        <v>556.19999999999993</v>
      </c>
      <c r="N111" s="35"/>
      <c r="O111" s="36">
        <f t="shared" si="7"/>
        <v>0</v>
      </c>
      <c r="P111" s="10">
        <f t="shared" si="8"/>
        <v>0</v>
      </c>
      <c r="Q111" s="37">
        <f t="shared" si="9"/>
        <v>0</v>
      </c>
      <c r="R111" s="12"/>
      <c r="S111" s="38">
        <v>2000000058375</v>
      </c>
      <c r="T111" s="12"/>
      <c r="U111" s="12"/>
      <c r="V111" s="12"/>
      <c r="W111" s="12"/>
      <c r="X111" s="12"/>
      <c r="Y111" s="12"/>
      <c r="Z111" s="12"/>
    </row>
    <row r="112" spans="1:26" ht="15" customHeight="1" x14ac:dyDescent="0.3">
      <c r="A112" s="30" t="s">
        <v>194</v>
      </c>
      <c r="B112" s="39" t="s">
        <v>195</v>
      </c>
      <c r="C112" s="10">
        <v>0.9</v>
      </c>
      <c r="D112" s="10">
        <v>1</v>
      </c>
      <c r="E112" s="32" t="s">
        <v>23</v>
      </c>
      <c r="F112" s="33">
        <v>626</v>
      </c>
      <c r="G112" s="34">
        <f t="shared" si="0"/>
        <v>563.4</v>
      </c>
      <c r="H112" s="34">
        <f t="shared" si="1"/>
        <v>532.1</v>
      </c>
      <c r="I112" s="34">
        <f t="shared" si="2"/>
        <v>500.8</v>
      </c>
      <c r="J112" s="34">
        <f t="shared" si="3"/>
        <v>469.5</v>
      </c>
      <c r="K112" s="34">
        <f t="shared" si="4"/>
        <v>438.2</v>
      </c>
      <c r="L112" s="34">
        <f t="shared" si="5"/>
        <v>406.90000000000003</v>
      </c>
      <c r="M112" s="34">
        <f t="shared" si="6"/>
        <v>375.59999999999997</v>
      </c>
      <c r="N112" s="35"/>
      <c r="O112" s="36">
        <f t="shared" si="7"/>
        <v>0</v>
      </c>
      <c r="P112" s="10">
        <f t="shared" si="8"/>
        <v>0</v>
      </c>
      <c r="Q112" s="37">
        <f t="shared" si="9"/>
        <v>0</v>
      </c>
      <c r="R112" s="12"/>
      <c r="S112" s="38">
        <v>2000000061665</v>
      </c>
      <c r="T112" s="12"/>
      <c r="U112" s="12"/>
      <c r="V112" s="12"/>
      <c r="W112" s="12"/>
      <c r="X112" s="12"/>
      <c r="Y112" s="12"/>
      <c r="Z112" s="12"/>
    </row>
    <row r="113" spans="1:26" ht="15" customHeight="1" x14ac:dyDescent="0.3">
      <c r="A113" s="30" t="s">
        <v>196</v>
      </c>
      <c r="B113" s="39" t="s">
        <v>197</v>
      </c>
      <c r="C113" s="10">
        <v>3.6</v>
      </c>
      <c r="D113" s="10">
        <v>4</v>
      </c>
      <c r="E113" s="32" t="s">
        <v>23</v>
      </c>
      <c r="F113" s="33">
        <v>2285</v>
      </c>
      <c r="G113" s="34">
        <f t="shared" si="0"/>
        <v>2056.5</v>
      </c>
      <c r="H113" s="34">
        <f t="shared" si="1"/>
        <v>1942.25</v>
      </c>
      <c r="I113" s="34">
        <f t="shared" si="2"/>
        <v>1828</v>
      </c>
      <c r="J113" s="34">
        <f t="shared" si="3"/>
        <v>1713.75</v>
      </c>
      <c r="K113" s="34">
        <f t="shared" si="4"/>
        <v>1599.5</v>
      </c>
      <c r="L113" s="34">
        <f t="shared" si="5"/>
        <v>1485.25</v>
      </c>
      <c r="M113" s="34">
        <f t="shared" si="6"/>
        <v>1371</v>
      </c>
      <c r="N113" s="35"/>
      <c r="O113" s="36">
        <f t="shared" si="7"/>
        <v>0</v>
      </c>
      <c r="P113" s="10">
        <f t="shared" si="8"/>
        <v>0</v>
      </c>
      <c r="Q113" s="37">
        <f t="shared" si="9"/>
        <v>0</v>
      </c>
      <c r="R113" s="12"/>
      <c r="S113" s="38">
        <v>2000000034386</v>
      </c>
      <c r="T113" s="12"/>
      <c r="U113" s="12"/>
      <c r="V113" s="12"/>
      <c r="W113" s="12"/>
      <c r="X113" s="12"/>
      <c r="Y113" s="12"/>
      <c r="Z113" s="12"/>
    </row>
    <row r="114" spans="1:26" ht="15" customHeight="1" x14ac:dyDescent="0.3">
      <c r="A114" s="30" t="s">
        <v>198</v>
      </c>
      <c r="B114" s="39" t="s">
        <v>199</v>
      </c>
      <c r="C114" s="10">
        <v>9</v>
      </c>
      <c r="D114" s="10">
        <v>9</v>
      </c>
      <c r="E114" s="32" t="s">
        <v>28</v>
      </c>
      <c r="F114" s="33">
        <v>5271</v>
      </c>
      <c r="G114" s="34">
        <f t="shared" si="0"/>
        <v>4743.9000000000005</v>
      </c>
      <c r="H114" s="34">
        <f t="shared" si="1"/>
        <v>4480.3499999999995</v>
      </c>
      <c r="I114" s="34">
        <f t="shared" si="2"/>
        <v>4216.8</v>
      </c>
      <c r="J114" s="34">
        <f t="shared" si="3"/>
        <v>3953.25</v>
      </c>
      <c r="K114" s="34">
        <f t="shared" si="4"/>
        <v>3689.7</v>
      </c>
      <c r="L114" s="34">
        <f t="shared" si="5"/>
        <v>3426.15</v>
      </c>
      <c r="M114" s="34">
        <f t="shared" si="6"/>
        <v>3162.6</v>
      </c>
      <c r="N114" s="35"/>
      <c r="O114" s="36">
        <f t="shared" si="7"/>
        <v>0</v>
      </c>
      <c r="P114" s="10">
        <f t="shared" si="8"/>
        <v>0</v>
      </c>
      <c r="Q114" s="37">
        <f t="shared" si="9"/>
        <v>0</v>
      </c>
      <c r="R114" s="12"/>
      <c r="S114" s="38">
        <v>2000000034171</v>
      </c>
      <c r="T114" s="12"/>
      <c r="U114" s="12"/>
      <c r="V114" s="12"/>
      <c r="W114" s="12"/>
      <c r="X114" s="12"/>
      <c r="Y114" s="12"/>
      <c r="Z114" s="12"/>
    </row>
    <row r="115" spans="1:26" ht="15" customHeight="1" x14ac:dyDescent="0.3">
      <c r="A115" s="30" t="s">
        <v>200</v>
      </c>
      <c r="B115" s="39" t="s">
        <v>201</v>
      </c>
      <c r="C115" s="10">
        <v>1</v>
      </c>
      <c r="D115" s="10">
        <v>1</v>
      </c>
      <c r="E115" s="32" t="s">
        <v>23</v>
      </c>
      <c r="F115" s="33">
        <v>686</v>
      </c>
      <c r="G115" s="34">
        <f t="shared" si="0"/>
        <v>617.4</v>
      </c>
      <c r="H115" s="34">
        <f t="shared" si="1"/>
        <v>583.1</v>
      </c>
      <c r="I115" s="34">
        <f t="shared" si="2"/>
        <v>548.80000000000007</v>
      </c>
      <c r="J115" s="34">
        <f t="shared" si="3"/>
        <v>514.5</v>
      </c>
      <c r="K115" s="34">
        <f t="shared" si="4"/>
        <v>480.2</v>
      </c>
      <c r="L115" s="34">
        <f t="shared" si="5"/>
        <v>445.90000000000003</v>
      </c>
      <c r="M115" s="34">
        <f t="shared" si="6"/>
        <v>411.59999999999997</v>
      </c>
      <c r="N115" s="35"/>
      <c r="O115" s="36">
        <f t="shared" si="7"/>
        <v>0</v>
      </c>
      <c r="P115" s="10">
        <f t="shared" si="8"/>
        <v>0</v>
      </c>
      <c r="Q115" s="37">
        <f t="shared" si="9"/>
        <v>0</v>
      </c>
      <c r="R115" s="12"/>
      <c r="S115" s="38">
        <v>2000000061672</v>
      </c>
      <c r="T115" s="12"/>
      <c r="U115" s="12"/>
      <c r="V115" s="12"/>
      <c r="W115" s="12"/>
      <c r="X115" s="12"/>
      <c r="Y115" s="12"/>
      <c r="Z115" s="12"/>
    </row>
    <row r="116" spans="1:26" ht="15" customHeight="1" x14ac:dyDescent="0.3">
      <c r="A116" s="30" t="s">
        <v>202</v>
      </c>
      <c r="B116" s="39" t="s">
        <v>203</v>
      </c>
      <c r="C116" s="10">
        <v>4</v>
      </c>
      <c r="D116" s="10">
        <v>4</v>
      </c>
      <c r="E116" s="32" t="s">
        <v>23</v>
      </c>
      <c r="F116" s="33">
        <v>2520</v>
      </c>
      <c r="G116" s="34">
        <f t="shared" si="0"/>
        <v>2268</v>
      </c>
      <c r="H116" s="34">
        <f t="shared" si="1"/>
        <v>2142</v>
      </c>
      <c r="I116" s="34">
        <f t="shared" si="2"/>
        <v>2016</v>
      </c>
      <c r="J116" s="34">
        <f t="shared" si="3"/>
        <v>1890</v>
      </c>
      <c r="K116" s="34">
        <f t="shared" si="4"/>
        <v>1764</v>
      </c>
      <c r="L116" s="34">
        <f t="shared" si="5"/>
        <v>1638</v>
      </c>
      <c r="M116" s="34">
        <f t="shared" si="6"/>
        <v>1512</v>
      </c>
      <c r="N116" s="35"/>
      <c r="O116" s="36">
        <f t="shared" si="7"/>
        <v>0</v>
      </c>
      <c r="P116" s="10">
        <f t="shared" si="8"/>
        <v>0</v>
      </c>
      <c r="Q116" s="37">
        <f t="shared" si="9"/>
        <v>0</v>
      </c>
      <c r="R116" s="12"/>
      <c r="S116" s="38">
        <v>2000000034331</v>
      </c>
      <c r="T116" s="12"/>
      <c r="U116" s="12"/>
      <c r="V116" s="12"/>
      <c r="W116" s="12"/>
      <c r="X116" s="12"/>
      <c r="Y116" s="12"/>
      <c r="Z116" s="12"/>
    </row>
    <row r="117" spans="1:26" ht="15" customHeight="1" x14ac:dyDescent="0.3">
      <c r="A117" s="30" t="s">
        <v>204</v>
      </c>
      <c r="B117" s="39" t="s">
        <v>205</v>
      </c>
      <c r="C117" s="10">
        <v>9</v>
      </c>
      <c r="D117" s="10">
        <v>9</v>
      </c>
      <c r="E117" s="32" t="s">
        <v>28</v>
      </c>
      <c r="F117" s="33">
        <v>5329</v>
      </c>
      <c r="G117" s="34">
        <f t="shared" si="0"/>
        <v>4796.1000000000004</v>
      </c>
      <c r="H117" s="34">
        <f t="shared" si="1"/>
        <v>4529.6499999999996</v>
      </c>
      <c r="I117" s="34">
        <f t="shared" si="2"/>
        <v>4263.2</v>
      </c>
      <c r="J117" s="34">
        <f t="shared" si="3"/>
        <v>3996.75</v>
      </c>
      <c r="K117" s="34">
        <f t="shared" si="4"/>
        <v>3730.2999999999997</v>
      </c>
      <c r="L117" s="34">
        <f t="shared" si="5"/>
        <v>3463.85</v>
      </c>
      <c r="M117" s="34">
        <f t="shared" si="6"/>
        <v>3197.4</v>
      </c>
      <c r="N117" s="35"/>
      <c r="O117" s="36">
        <f t="shared" si="7"/>
        <v>0</v>
      </c>
      <c r="P117" s="10">
        <f t="shared" si="8"/>
        <v>0</v>
      </c>
      <c r="Q117" s="37">
        <f t="shared" si="9"/>
        <v>0</v>
      </c>
      <c r="R117" s="12"/>
      <c r="S117" s="38">
        <v>2000000034379</v>
      </c>
      <c r="T117" s="12"/>
      <c r="U117" s="12"/>
      <c r="V117" s="12"/>
      <c r="W117" s="12"/>
      <c r="X117" s="12"/>
      <c r="Y117" s="12"/>
      <c r="Z117" s="12"/>
    </row>
    <row r="118" spans="1:26" ht="15" customHeight="1" x14ac:dyDescent="0.3">
      <c r="A118" s="30" t="s">
        <v>206</v>
      </c>
      <c r="B118" s="39" t="s">
        <v>207</v>
      </c>
      <c r="C118" s="10">
        <v>0.85</v>
      </c>
      <c r="D118" s="10">
        <v>1</v>
      </c>
      <c r="E118" s="32" t="s">
        <v>23</v>
      </c>
      <c r="F118" s="33">
        <v>572</v>
      </c>
      <c r="G118" s="34">
        <f t="shared" si="0"/>
        <v>514.80000000000007</v>
      </c>
      <c r="H118" s="34">
        <f t="shared" si="1"/>
        <v>486.2</v>
      </c>
      <c r="I118" s="34">
        <f t="shared" si="2"/>
        <v>457.6</v>
      </c>
      <c r="J118" s="34">
        <f t="shared" si="3"/>
        <v>429</v>
      </c>
      <c r="K118" s="34">
        <f t="shared" si="4"/>
        <v>400.4</v>
      </c>
      <c r="L118" s="34">
        <f t="shared" si="5"/>
        <v>371.8</v>
      </c>
      <c r="M118" s="34">
        <f t="shared" si="6"/>
        <v>343.2</v>
      </c>
      <c r="N118" s="35"/>
      <c r="O118" s="36">
        <f t="shared" si="7"/>
        <v>0</v>
      </c>
      <c r="P118" s="10">
        <f t="shared" si="8"/>
        <v>0</v>
      </c>
      <c r="Q118" s="37">
        <f t="shared" si="9"/>
        <v>0</v>
      </c>
      <c r="R118" s="12"/>
      <c r="S118" s="38">
        <v>2000000061689</v>
      </c>
      <c r="T118" s="12"/>
      <c r="U118" s="12"/>
      <c r="V118" s="12"/>
      <c r="W118" s="12"/>
      <c r="X118" s="12"/>
      <c r="Y118" s="12"/>
      <c r="Z118" s="12"/>
    </row>
    <row r="119" spans="1:26" ht="15" customHeight="1" x14ac:dyDescent="0.3">
      <c r="A119" s="30" t="s">
        <v>208</v>
      </c>
      <c r="B119" s="39" t="s">
        <v>209</v>
      </c>
      <c r="C119" s="10">
        <v>3.4</v>
      </c>
      <c r="D119" s="10">
        <v>4</v>
      </c>
      <c r="E119" s="32" t="s">
        <v>23</v>
      </c>
      <c r="F119" s="33">
        <v>2062</v>
      </c>
      <c r="G119" s="34">
        <f t="shared" si="0"/>
        <v>1855.8</v>
      </c>
      <c r="H119" s="34">
        <f t="shared" si="1"/>
        <v>1752.7</v>
      </c>
      <c r="I119" s="34">
        <f t="shared" si="2"/>
        <v>1649.6000000000001</v>
      </c>
      <c r="J119" s="34">
        <f t="shared" si="3"/>
        <v>1546.5</v>
      </c>
      <c r="K119" s="34">
        <f t="shared" si="4"/>
        <v>1443.3999999999999</v>
      </c>
      <c r="L119" s="34">
        <f t="shared" si="5"/>
        <v>1340.3</v>
      </c>
      <c r="M119" s="34">
        <f t="shared" si="6"/>
        <v>1237.2</v>
      </c>
      <c r="N119" s="35"/>
      <c r="O119" s="36">
        <f t="shared" si="7"/>
        <v>0</v>
      </c>
      <c r="P119" s="10">
        <f t="shared" si="8"/>
        <v>0</v>
      </c>
      <c r="Q119" s="37">
        <f t="shared" si="9"/>
        <v>0</v>
      </c>
      <c r="R119" s="12"/>
      <c r="S119" s="38">
        <v>2000000056272</v>
      </c>
      <c r="T119" s="12"/>
      <c r="U119" s="12"/>
      <c r="V119" s="12"/>
      <c r="W119" s="12"/>
      <c r="X119" s="12"/>
      <c r="Y119" s="12"/>
      <c r="Z119" s="12"/>
    </row>
    <row r="120" spans="1:26" ht="15" customHeight="1" x14ac:dyDescent="0.3">
      <c r="A120" s="30" t="s">
        <v>210</v>
      </c>
      <c r="B120" s="39" t="s">
        <v>211</v>
      </c>
      <c r="C120" s="10">
        <v>8</v>
      </c>
      <c r="D120" s="10">
        <v>9</v>
      </c>
      <c r="E120" s="32" t="s">
        <v>28</v>
      </c>
      <c r="F120" s="33">
        <v>4466</v>
      </c>
      <c r="G120" s="34">
        <f t="shared" si="0"/>
        <v>4019.4</v>
      </c>
      <c r="H120" s="34">
        <f t="shared" si="1"/>
        <v>3796.1</v>
      </c>
      <c r="I120" s="34">
        <f t="shared" si="2"/>
        <v>3572.8</v>
      </c>
      <c r="J120" s="34">
        <f t="shared" si="3"/>
        <v>3349.5</v>
      </c>
      <c r="K120" s="34">
        <f t="shared" si="4"/>
        <v>3126.2</v>
      </c>
      <c r="L120" s="34">
        <f t="shared" si="5"/>
        <v>2902.9</v>
      </c>
      <c r="M120" s="34">
        <f t="shared" si="6"/>
        <v>2679.6</v>
      </c>
      <c r="N120" s="35"/>
      <c r="O120" s="36">
        <f t="shared" si="7"/>
        <v>0</v>
      </c>
      <c r="P120" s="10">
        <f t="shared" si="8"/>
        <v>0</v>
      </c>
      <c r="Q120" s="37">
        <f t="shared" si="9"/>
        <v>0</v>
      </c>
      <c r="R120" s="12"/>
      <c r="S120" s="38">
        <v>2000000056289</v>
      </c>
      <c r="T120" s="12"/>
      <c r="U120" s="12"/>
      <c r="V120" s="12"/>
      <c r="W120" s="12"/>
      <c r="X120" s="12"/>
      <c r="Y120" s="12"/>
      <c r="Z120" s="12"/>
    </row>
    <row r="121" spans="1:26" ht="15" hidden="1" customHeight="1" x14ac:dyDescent="0.3">
      <c r="A121" s="41" t="s">
        <v>212</v>
      </c>
      <c r="B121" s="42" t="s">
        <v>213</v>
      </c>
      <c r="C121" s="43">
        <v>0.9</v>
      </c>
      <c r="D121" s="43">
        <v>1</v>
      </c>
      <c r="E121" s="44" t="s">
        <v>23</v>
      </c>
      <c r="F121" s="45">
        <v>281</v>
      </c>
      <c r="G121" s="46">
        <f t="shared" si="0"/>
        <v>252.9</v>
      </c>
      <c r="H121" s="46">
        <f t="shared" si="1"/>
        <v>238.85</v>
      </c>
      <c r="I121" s="46">
        <f t="shared" si="2"/>
        <v>224.8</v>
      </c>
      <c r="J121" s="46">
        <f t="shared" si="3"/>
        <v>210.75</v>
      </c>
      <c r="K121" s="34">
        <f t="shared" si="4"/>
        <v>196.7</v>
      </c>
      <c r="L121" s="46">
        <f t="shared" si="5"/>
        <v>182.65</v>
      </c>
      <c r="M121" s="46">
        <f t="shared" si="6"/>
        <v>168.6</v>
      </c>
      <c r="N121" s="47"/>
      <c r="O121" s="36">
        <f t="shared" si="7"/>
        <v>0</v>
      </c>
      <c r="P121" s="43">
        <f t="shared" si="8"/>
        <v>0</v>
      </c>
      <c r="Q121" s="37">
        <f t="shared" si="9"/>
        <v>0</v>
      </c>
      <c r="R121" s="51"/>
      <c r="S121" s="50" t="str">
        <f>VLOOKUP(A121,Лист1!$B$2:$H$243,5,0)</f>
        <v>2000000044446</v>
      </c>
      <c r="T121" s="12"/>
      <c r="U121" s="12"/>
      <c r="V121" s="12"/>
      <c r="W121" s="12"/>
      <c r="X121" s="12"/>
      <c r="Y121" s="12"/>
      <c r="Z121" s="12"/>
    </row>
    <row r="122" spans="1:26" ht="15" hidden="1" customHeight="1" x14ac:dyDescent="0.3">
      <c r="A122" s="41" t="s">
        <v>214</v>
      </c>
      <c r="B122" s="42" t="s">
        <v>215</v>
      </c>
      <c r="C122" s="43">
        <v>3.3</v>
      </c>
      <c r="D122" s="43">
        <v>4</v>
      </c>
      <c r="E122" s="44" t="s">
        <v>23</v>
      </c>
      <c r="F122" s="45">
        <v>784</v>
      </c>
      <c r="G122" s="46">
        <f t="shared" si="0"/>
        <v>705.6</v>
      </c>
      <c r="H122" s="46">
        <f t="shared" si="1"/>
        <v>666.4</v>
      </c>
      <c r="I122" s="46">
        <f t="shared" si="2"/>
        <v>627.20000000000005</v>
      </c>
      <c r="J122" s="46">
        <f t="shared" si="3"/>
        <v>588</v>
      </c>
      <c r="K122" s="34">
        <f t="shared" si="4"/>
        <v>548.79999999999995</v>
      </c>
      <c r="L122" s="46">
        <f t="shared" si="5"/>
        <v>509.6</v>
      </c>
      <c r="M122" s="46">
        <f t="shared" si="6"/>
        <v>470.4</v>
      </c>
      <c r="N122" s="47"/>
      <c r="O122" s="36">
        <f t="shared" si="7"/>
        <v>0</v>
      </c>
      <c r="P122" s="43">
        <f t="shared" si="8"/>
        <v>0</v>
      </c>
      <c r="Q122" s="37">
        <f t="shared" si="9"/>
        <v>0</v>
      </c>
      <c r="R122" s="51"/>
      <c r="S122" s="50" t="str">
        <f>VLOOKUP(A122,Лист1!$B$2:$H$243,5,0)</f>
        <v>2000000044170</v>
      </c>
      <c r="T122" s="12"/>
      <c r="U122" s="12"/>
      <c r="V122" s="12"/>
      <c r="W122" s="12"/>
      <c r="X122" s="12"/>
      <c r="Y122" s="12"/>
      <c r="Z122" s="12"/>
    </row>
    <row r="123" spans="1:26" ht="15" hidden="1" customHeight="1" x14ac:dyDescent="0.3">
      <c r="A123" s="41" t="s">
        <v>216</v>
      </c>
      <c r="B123" s="42" t="s">
        <v>217</v>
      </c>
      <c r="C123" s="43">
        <v>9</v>
      </c>
      <c r="D123" s="43">
        <v>9</v>
      </c>
      <c r="E123" s="44" t="s">
        <v>28</v>
      </c>
      <c r="F123" s="45">
        <v>1741</v>
      </c>
      <c r="G123" s="46">
        <f t="shared" si="0"/>
        <v>1566.9</v>
      </c>
      <c r="H123" s="46">
        <f t="shared" si="1"/>
        <v>1479.85</v>
      </c>
      <c r="I123" s="46">
        <f t="shared" si="2"/>
        <v>1392.8000000000002</v>
      </c>
      <c r="J123" s="46">
        <f t="shared" si="3"/>
        <v>1305.75</v>
      </c>
      <c r="K123" s="34">
        <f t="shared" si="4"/>
        <v>1218.6999999999998</v>
      </c>
      <c r="L123" s="46">
        <f t="shared" si="5"/>
        <v>1131.6500000000001</v>
      </c>
      <c r="M123" s="46">
        <f t="shared" si="6"/>
        <v>1044.5999999999999</v>
      </c>
      <c r="N123" s="47"/>
      <c r="O123" s="36">
        <f t="shared" si="7"/>
        <v>0</v>
      </c>
      <c r="P123" s="43">
        <f t="shared" si="8"/>
        <v>0</v>
      </c>
      <c r="Q123" s="37">
        <f t="shared" si="9"/>
        <v>0</v>
      </c>
      <c r="R123" s="51"/>
      <c r="S123" s="50">
        <f>VLOOKUP(A123,Лист1!$B$2:$H$243,5,0)</f>
        <v>0</v>
      </c>
      <c r="T123" s="12"/>
      <c r="U123" s="12"/>
      <c r="V123" s="12"/>
      <c r="W123" s="12"/>
      <c r="X123" s="12"/>
      <c r="Y123" s="12"/>
      <c r="Z123" s="12"/>
    </row>
    <row r="124" spans="1:26" ht="15" hidden="1" customHeight="1" x14ac:dyDescent="0.3">
      <c r="A124" s="41" t="s">
        <v>218</v>
      </c>
      <c r="B124" s="42" t="s">
        <v>219</v>
      </c>
      <c r="C124" s="43">
        <v>20</v>
      </c>
      <c r="D124" s="43">
        <v>21</v>
      </c>
      <c r="E124" s="44" t="s">
        <v>28</v>
      </c>
      <c r="F124" s="45">
        <v>3448</v>
      </c>
      <c r="G124" s="46">
        <f t="shared" si="0"/>
        <v>3103.2000000000003</v>
      </c>
      <c r="H124" s="46">
        <f t="shared" si="1"/>
        <v>2930.7999999999997</v>
      </c>
      <c r="I124" s="46">
        <f t="shared" si="2"/>
        <v>2758.4</v>
      </c>
      <c r="J124" s="46">
        <f t="shared" si="3"/>
        <v>2586</v>
      </c>
      <c r="K124" s="34">
        <f t="shared" si="4"/>
        <v>2413.6</v>
      </c>
      <c r="L124" s="46">
        <f t="shared" si="5"/>
        <v>2241.2000000000003</v>
      </c>
      <c r="M124" s="46">
        <f t="shared" si="6"/>
        <v>2068.7999999999997</v>
      </c>
      <c r="N124" s="47"/>
      <c r="O124" s="36">
        <f t="shared" si="7"/>
        <v>0</v>
      </c>
      <c r="P124" s="43">
        <f t="shared" si="8"/>
        <v>0</v>
      </c>
      <c r="Q124" s="37">
        <f t="shared" si="9"/>
        <v>0</v>
      </c>
      <c r="R124" s="51"/>
      <c r="S124" s="50">
        <f>VLOOKUP(A124,Лист1!$B$2:$H$243,5,0)</f>
        <v>0</v>
      </c>
      <c r="T124" s="12"/>
      <c r="U124" s="12"/>
      <c r="V124" s="12"/>
      <c r="W124" s="12"/>
      <c r="X124" s="12"/>
      <c r="Y124" s="12"/>
      <c r="Z124" s="12"/>
    </row>
    <row r="125" spans="1:26" ht="15" hidden="1" customHeight="1" x14ac:dyDescent="0.3">
      <c r="A125" s="41" t="s">
        <v>220</v>
      </c>
      <c r="B125" s="42" t="s">
        <v>221</v>
      </c>
      <c r="C125" s="43">
        <v>0.7</v>
      </c>
      <c r="D125" s="43">
        <v>1</v>
      </c>
      <c r="E125" s="44" t="s">
        <v>23</v>
      </c>
      <c r="F125" s="33">
        <v>228</v>
      </c>
      <c r="G125" s="46">
        <f t="shared" si="0"/>
        <v>205.20000000000002</v>
      </c>
      <c r="H125" s="46">
        <f t="shared" si="1"/>
        <v>193.79999999999998</v>
      </c>
      <c r="I125" s="46">
        <f t="shared" si="2"/>
        <v>182.4</v>
      </c>
      <c r="J125" s="46">
        <f t="shared" si="3"/>
        <v>171</v>
      </c>
      <c r="K125" s="34">
        <f t="shared" si="4"/>
        <v>159.6</v>
      </c>
      <c r="L125" s="46">
        <f t="shared" si="5"/>
        <v>148.20000000000002</v>
      </c>
      <c r="M125" s="46">
        <f t="shared" si="6"/>
        <v>136.79999999999998</v>
      </c>
      <c r="N125" s="47"/>
      <c r="O125" s="36">
        <f t="shared" si="7"/>
        <v>0</v>
      </c>
      <c r="P125" s="43">
        <f t="shared" si="8"/>
        <v>0</v>
      </c>
      <c r="Q125" s="37">
        <f t="shared" si="9"/>
        <v>0</v>
      </c>
      <c r="R125" s="51"/>
      <c r="S125" s="50" t="str">
        <f>VLOOKUP(A125,Лист1!$B$2:$H$243,5,0)</f>
        <v>2000000043760</v>
      </c>
      <c r="T125" s="51"/>
      <c r="U125" s="51"/>
      <c r="V125" s="51"/>
      <c r="W125" s="51"/>
      <c r="X125" s="51"/>
      <c r="Y125" s="51"/>
      <c r="Z125" s="51"/>
    </row>
    <row r="126" spans="1:26" ht="15" hidden="1" customHeight="1" x14ac:dyDescent="0.3">
      <c r="A126" s="41" t="s">
        <v>222</v>
      </c>
      <c r="B126" s="42" t="s">
        <v>223</v>
      </c>
      <c r="C126" s="43">
        <v>3</v>
      </c>
      <c r="D126" s="43">
        <v>4</v>
      </c>
      <c r="E126" s="44" t="s">
        <v>23</v>
      </c>
      <c r="F126" s="33">
        <v>597</v>
      </c>
      <c r="G126" s="46">
        <f t="shared" si="0"/>
        <v>537.30000000000007</v>
      </c>
      <c r="H126" s="46">
        <f t="shared" si="1"/>
        <v>507.45</v>
      </c>
      <c r="I126" s="46">
        <f t="shared" si="2"/>
        <v>477.6</v>
      </c>
      <c r="J126" s="46">
        <f t="shared" si="3"/>
        <v>447.75</v>
      </c>
      <c r="K126" s="34">
        <f t="shared" si="4"/>
        <v>417.9</v>
      </c>
      <c r="L126" s="46">
        <f t="shared" si="5"/>
        <v>388.05</v>
      </c>
      <c r="M126" s="46">
        <f t="shared" si="6"/>
        <v>358.2</v>
      </c>
      <c r="N126" s="47"/>
      <c r="O126" s="36">
        <f t="shared" si="7"/>
        <v>0</v>
      </c>
      <c r="P126" s="43">
        <f t="shared" si="8"/>
        <v>0</v>
      </c>
      <c r="Q126" s="37">
        <f t="shared" si="9"/>
        <v>0</v>
      </c>
      <c r="R126" s="51"/>
      <c r="S126" s="50" t="str">
        <f>VLOOKUP(A126,Лист1!$B$2:$H$243,5,0)</f>
        <v>2000000044200</v>
      </c>
      <c r="T126" s="51"/>
      <c r="U126" s="51"/>
      <c r="V126" s="51"/>
      <c r="W126" s="51"/>
      <c r="X126" s="51"/>
      <c r="Y126" s="51"/>
      <c r="Z126" s="51"/>
    </row>
    <row r="127" spans="1:26" ht="15" hidden="1" customHeight="1" x14ac:dyDescent="0.3">
      <c r="A127" s="41" t="s">
        <v>224</v>
      </c>
      <c r="B127" s="42" t="s">
        <v>225</v>
      </c>
      <c r="C127" s="43">
        <v>7</v>
      </c>
      <c r="D127" s="43">
        <v>9</v>
      </c>
      <c r="E127" s="44" t="s">
        <v>28</v>
      </c>
      <c r="F127" s="33">
        <v>1127</v>
      </c>
      <c r="G127" s="46">
        <f t="shared" si="0"/>
        <v>1014.3000000000001</v>
      </c>
      <c r="H127" s="46">
        <f t="shared" si="1"/>
        <v>957.94999999999993</v>
      </c>
      <c r="I127" s="46">
        <f t="shared" si="2"/>
        <v>901.6</v>
      </c>
      <c r="J127" s="46">
        <f t="shared" si="3"/>
        <v>845.25</v>
      </c>
      <c r="K127" s="34">
        <f t="shared" si="4"/>
        <v>788.9</v>
      </c>
      <c r="L127" s="46">
        <f t="shared" si="5"/>
        <v>732.55000000000007</v>
      </c>
      <c r="M127" s="46">
        <f t="shared" si="6"/>
        <v>676.19999999999993</v>
      </c>
      <c r="N127" s="47"/>
      <c r="O127" s="36">
        <f t="shared" si="7"/>
        <v>0</v>
      </c>
      <c r="P127" s="43">
        <f t="shared" si="8"/>
        <v>0</v>
      </c>
      <c r="Q127" s="37">
        <f t="shared" si="9"/>
        <v>0</v>
      </c>
      <c r="R127" s="51"/>
      <c r="S127" s="50">
        <f>VLOOKUP(A127,Лист1!$B$2:$H$243,5,0)</f>
        <v>0</v>
      </c>
      <c r="T127" s="51"/>
      <c r="U127" s="51"/>
      <c r="V127" s="51"/>
      <c r="W127" s="51"/>
      <c r="X127" s="51"/>
      <c r="Y127" s="51"/>
      <c r="Z127" s="51"/>
    </row>
    <row r="128" spans="1:26" ht="15" hidden="1" customHeight="1" x14ac:dyDescent="0.3">
      <c r="A128" s="41" t="s">
        <v>226</v>
      </c>
      <c r="B128" s="42" t="s">
        <v>227</v>
      </c>
      <c r="C128" s="43">
        <v>15</v>
      </c>
      <c r="D128" s="43">
        <v>21</v>
      </c>
      <c r="E128" s="44" t="s">
        <v>28</v>
      </c>
      <c r="F128" s="33">
        <v>2034</v>
      </c>
      <c r="G128" s="46">
        <f t="shared" si="0"/>
        <v>1830.6000000000001</v>
      </c>
      <c r="H128" s="46">
        <f t="shared" si="1"/>
        <v>1728.8999999999999</v>
      </c>
      <c r="I128" s="46">
        <f t="shared" si="2"/>
        <v>1627.2</v>
      </c>
      <c r="J128" s="46">
        <f t="shared" si="3"/>
        <v>1525.5</v>
      </c>
      <c r="K128" s="34">
        <f t="shared" si="4"/>
        <v>1423.8</v>
      </c>
      <c r="L128" s="46">
        <f t="shared" si="5"/>
        <v>1322.1000000000001</v>
      </c>
      <c r="M128" s="46">
        <f t="shared" si="6"/>
        <v>1220.3999999999999</v>
      </c>
      <c r="N128" s="47"/>
      <c r="O128" s="36">
        <f t="shared" si="7"/>
        <v>0</v>
      </c>
      <c r="P128" s="43">
        <f t="shared" si="8"/>
        <v>0</v>
      </c>
      <c r="Q128" s="37">
        <f t="shared" si="9"/>
        <v>0</v>
      </c>
      <c r="R128" s="51"/>
      <c r="S128" s="50">
        <f>VLOOKUP(A128,Лист1!$B$2:$H$243,5,0)</f>
        <v>0</v>
      </c>
      <c r="T128" s="51"/>
      <c r="U128" s="51"/>
      <c r="V128" s="51"/>
      <c r="W128" s="51"/>
      <c r="X128" s="51"/>
      <c r="Y128" s="51"/>
      <c r="Z128" s="51"/>
    </row>
    <row r="129" spans="1:26" s="332" customFormat="1" ht="15" hidden="1" customHeight="1" x14ac:dyDescent="0.3">
      <c r="A129" s="321" t="s">
        <v>228</v>
      </c>
      <c r="B129" s="322" t="s">
        <v>229</v>
      </c>
      <c r="C129" s="323">
        <v>0.7</v>
      </c>
      <c r="D129" s="323">
        <v>1</v>
      </c>
      <c r="E129" s="324" t="s">
        <v>23</v>
      </c>
      <c r="F129" s="325">
        <v>295</v>
      </c>
      <c r="G129" s="326">
        <f t="shared" si="0"/>
        <v>265.5</v>
      </c>
      <c r="H129" s="326">
        <f t="shared" si="1"/>
        <v>250.75</v>
      </c>
      <c r="I129" s="326">
        <f t="shared" si="2"/>
        <v>236</v>
      </c>
      <c r="J129" s="326">
        <f t="shared" si="3"/>
        <v>221.25</v>
      </c>
      <c r="K129" s="326">
        <f t="shared" si="4"/>
        <v>206.5</v>
      </c>
      <c r="L129" s="326">
        <f t="shared" si="5"/>
        <v>191.75</v>
      </c>
      <c r="M129" s="326">
        <f t="shared" si="6"/>
        <v>177</v>
      </c>
      <c r="N129" s="327"/>
      <c r="O129" s="328">
        <f t="shared" si="7"/>
        <v>0</v>
      </c>
      <c r="P129" s="323">
        <f t="shared" si="8"/>
        <v>0</v>
      </c>
      <c r="Q129" s="329">
        <f t="shared" si="9"/>
        <v>0</v>
      </c>
      <c r="R129" s="330"/>
      <c r="S129" s="331" t="str">
        <f>VLOOKUP(A129,Лист1!$B$2:$H$243,5,0)</f>
        <v>2000000043791</v>
      </c>
      <c r="T129" s="330"/>
      <c r="U129" s="330"/>
      <c r="V129" s="330"/>
      <c r="W129" s="330"/>
      <c r="X129" s="330"/>
      <c r="Y129" s="330"/>
      <c r="Z129" s="330"/>
    </row>
    <row r="130" spans="1:26" s="332" customFormat="1" ht="15" hidden="1" customHeight="1" x14ac:dyDescent="0.3">
      <c r="A130" s="41" t="s">
        <v>230</v>
      </c>
      <c r="B130" s="42" t="s">
        <v>231</v>
      </c>
      <c r="C130" s="43">
        <v>2.8</v>
      </c>
      <c r="D130" s="43">
        <v>4</v>
      </c>
      <c r="E130" s="44" t="s">
        <v>23</v>
      </c>
      <c r="F130" s="45">
        <v>943</v>
      </c>
      <c r="G130" s="46">
        <f t="shared" si="0"/>
        <v>848.7</v>
      </c>
      <c r="H130" s="46">
        <f t="shared" si="1"/>
        <v>801.55</v>
      </c>
      <c r="I130" s="46">
        <f t="shared" si="2"/>
        <v>754.40000000000009</v>
      </c>
      <c r="J130" s="46">
        <f t="shared" si="3"/>
        <v>707.25</v>
      </c>
      <c r="K130" s="46">
        <f t="shared" si="4"/>
        <v>660.09999999999991</v>
      </c>
      <c r="L130" s="46">
        <f t="shared" si="5"/>
        <v>612.95000000000005</v>
      </c>
      <c r="M130" s="46">
        <f t="shared" si="6"/>
        <v>565.79999999999995</v>
      </c>
      <c r="N130" s="47"/>
      <c r="O130" s="48">
        <f t="shared" si="7"/>
        <v>0</v>
      </c>
      <c r="P130" s="43">
        <f t="shared" si="8"/>
        <v>0</v>
      </c>
      <c r="Q130" s="49">
        <f t="shared" si="9"/>
        <v>0</v>
      </c>
      <c r="R130" s="51"/>
      <c r="S130" s="50" t="str">
        <f>VLOOKUP(A130,Лист1!$B$2:$H$243,5,0)</f>
        <v>2000000044255</v>
      </c>
      <c r="T130" s="51"/>
      <c r="U130" s="51"/>
      <c r="V130" s="51"/>
      <c r="W130" s="51"/>
      <c r="X130" s="51"/>
      <c r="Y130" s="51"/>
      <c r="Z130" s="51"/>
    </row>
    <row r="131" spans="1:26" s="332" customFormat="1" ht="15" hidden="1" customHeight="1" x14ac:dyDescent="0.3">
      <c r="A131" s="321" t="s">
        <v>232</v>
      </c>
      <c r="B131" s="322" t="s">
        <v>233</v>
      </c>
      <c r="C131" s="323">
        <v>7</v>
      </c>
      <c r="D131" s="323">
        <v>9</v>
      </c>
      <c r="E131" s="324" t="s">
        <v>28</v>
      </c>
      <c r="F131" s="325">
        <v>1950</v>
      </c>
      <c r="G131" s="326">
        <f t="shared" si="0"/>
        <v>1755</v>
      </c>
      <c r="H131" s="326">
        <f t="shared" si="1"/>
        <v>1657.5</v>
      </c>
      <c r="I131" s="326">
        <f t="shared" si="2"/>
        <v>1560</v>
      </c>
      <c r="J131" s="326">
        <f t="shared" si="3"/>
        <v>1462.5</v>
      </c>
      <c r="K131" s="326">
        <f t="shared" si="4"/>
        <v>1365</v>
      </c>
      <c r="L131" s="326">
        <f t="shared" si="5"/>
        <v>1267.5</v>
      </c>
      <c r="M131" s="326">
        <f t="shared" si="6"/>
        <v>1170</v>
      </c>
      <c r="N131" s="327"/>
      <c r="O131" s="328">
        <f t="shared" si="7"/>
        <v>0</v>
      </c>
      <c r="P131" s="323">
        <f t="shared" si="8"/>
        <v>0</v>
      </c>
      <c r="Q131" s="329">
        <f t="shared" si="9"/>
        <v>0</v>
      </c>
      <c r="R131" s="330"/>
      <c r="S131" s="331">
        <v>2000000034300</v>
      </c>
      <c r="T131" s="330"/>
      <c r="U131" s="330"/>
      <c r="V131" s="330"/>
      <c r="W131" s="330"/>
      <c r="X131" s="330"/>
      <c r="Y131" s="330"/>
      <c r="Z131" s="330"/>
    </row>
    <row r="132" spans="1:26" s="332" customFormat="1" ht="15" hidden="1" customHeight="1" x14ac:dyDescent="0.3">
      <c r="A132" s="321" t="s">
        <v>234</v>
      </c>
      <c r="B132" s="322" t="s">
        <v>235</v>
      </c>
      <c r="C132" s="323">
        <v>15</v>
      </c>
      <c r="D132" s="323">
        <v>21</v>
      </c>
      <c r="E132" s="324" t="s">
        <v>28</v>
      </c>
      <c r="F132" s="325">
        <v>3703</v>
      </c>
      <c r="G132" s="326">
        <f t="shared" si="0"/>
        <v>3332.7000000000003</v>
      </c>
      <c r="H132" s="326">
        <f t="shared" si="1"/>
        <v>3147.5499999999997</v>
      </c>
      <c r="I132" s="326">
        <f t="shared" si="2"/>
        <v>2962.4</v>
      </c>
      <c r="J132" s="326">
        <f t="shared" si="3"/>
        <v>2777.25</v>
      </c>
      <c r="K132" s="326">
        <f t="shared" si="4"/>
        <v>2592.1</v>
      </c>
      <c r="L132" s="326">
        <f t="shared" si="5"/>
        <v>2406.9500000000003</v>
      </c>
      <c r="M132" s="326">
        <f t="shared" si="6"/>
        <v>2221.7999999999997</v>
      </c>
      <c r="N132" s="327"/>
      <c r="O132" s="328">
        <f t="shared" si="7"/>
        <v>0</v>
      </c>
      <c r="P132" s="323">
        <f t="shared" si="8"/>
        <v>0</v>
      </c>
      <c r="Q132" s="329">
        <f t="shared" si="9"/>
        <v>0</v>
      </c>
      <c r="R132" s="330"/>
      <c r="S132" s="331">
        <v>2000000034324</v>
      </c>
      <c r="T132" s="330"/>
      <c r="U132" s="330"/>
      <c r="V132" s="330"/>
      <c r="W132" s="330"/>
      <c r="X132" s="330"/>
      <c r="Y132" s="330"/>
      <c r="Z132" s="330"/>
    </row>
    <row r="133" spans="1:26" ht="15" customHeight="1" x14ac:dyDescent="0.3">
      <c r="A133" s="30" t="s">
        <v>236</v>
      </c>
      <c r="B133" s="39" t="s">
        <v>237</v>
      </c>
      <c r="C133" s="10">
        <v>0.7</v>
      </c>
      <c r="D133" s="10">
        <v>1</v>
      </c>
      <c r="E133" s="32" t="s">
        <v>23</v>
      </c>
      <c r="F133" s="33">
        <v>278</v>
      </c>
      <c r="G133" s="34">
        <f t="shared" si="0"/>
        <v>250.20000000000002</v>
      </c>
      <c r="H133" s="34">
        <f t="shared" si="1"/>
        <v>236.29999999999998</v>
      </c>
      <c r="I133" s="34">
        <f t="shared" si="2"/>
        <v>222.4</v>
      </c>
      <c r="J133" s="34">
        <f t="shared" si="3"/>
        <v>208.5</v>
      </c>
      <c r="K133" s="34">
        <f t="shared" si="4"/>
        <v>194.6</v>
      </c>
      <c r="L133" s="34">
        <f t="shared" si="5"/>
        <v>180.70000000000002</v>
      </c>
      <c r="M133" s="34">
        <f t="shared" si="6"/>
        <v>166.79999999999998</v>
      </c>
      <c r="N133" s="35"/>
      <c r="O133" s="36">
        <f t="shared" si="7"/>
        <v>0</v>
      </c>
      <c r="P133" s="10">
        <f t="shared" si="8"/>
        <v>0</v>
      </c>
      <c r="Q133" s="37">
        <f t="shared" si="9"/>
        <v>0</v>
      </c>
      <c r="R133" s="12"/>
      <c r="S133" s="38">
        <v>2000000044460</v>
      </c>
      <c r="T133" s="12"/>
      <c r="U133" s="12"/>
      <c r="V133" s="12"/>
      <c r="W133" s="12"/>
      <c r="X133" s="12"/>
      <c r="Y133" s="12"/>
      <c r="Z133" s="12"/>
    </row>
    <row r="134" spans="1:26" ht="15" hidden="1" customHeight="1" x14ac:dyDescent="0.3">
      <c r="A134" s="41" t="s">
        <v>238</v>
      </c>
      <c r="B134" s="42" t="s">
        <v>239</v>
      </c>
      <c r="C134" s="43">
        <v>2.8</v>
      </c>
      <c r="D134" s="43">
        <v>4</v>
      </c>
      <c r="E134" s="44" t="s">
        <v>23</v>
      </c>
      <c r="F134" s="45">
        <v>885</v>
      </c>
      <c r="G134" s="46">
        <f t="shared" si="0"/>
        <v>796.5</v>
      </c>
      <c r="H134" s="46">
        <f t="shared" si="1"/>
        <v>752.25</v>
      </c>
      <c r="I134" s="46">
        <f t="shared" si="2"/>
        <v>708</v>
      </c>
      <c r="J134" s="46">
        <f t="shared" si="3"/>
        <v>663.75</v>
      </c>
      <c r="K134" s="46">
        <f t="shared" si="4"/>
        <v>619.5</v>
      </c>
      <c r="L134" s="46">
        <f t="shared" si="5"/>
        <v>575.25</v>
      </c>
      <c r="M134" s="46">
        <f t="shared" si="6"/>
        <v>531</v>
      </c>
      <c r="N134" s="47"/>
      <c r="O134" s="48">
        <f t="shared" si="7"/>
        <v>0</v>
      </c>
      <c r="P134" s="43">
        <f t="shared" si="8"/>
        <v>0</v>
      </c>
      <c r="Q134" s="49">
        <f t="shared" si="9"/>
        <v>0</v>
      </c>
      <c r="R134" s="51"/>
      <c r="S134" s="50">
        <v>2000000044163</v>
      </c>
      <c r="T134" s="51"/>
      <c r="U134" s="51"/>
      <c r="V134" s="51"/>
      <c r="W134" s="51"/>
      <c r="X134" s="51"/>
      <c r="Y134" s="51"/>
      <c r="Z134" s="51"/>
    </row>
    <row r="135" spans="1:26" ht="15" customHeight="1" x14ac:dyDescent="0.3">
      <c r="A135" s="30" t="s">
        <v>240</v>
      </c>
      <c r="B135" s="39" t="s">
        <v>241</v>
      </c>
      <c r="C135" s="10">
        <v>7</v>
      </c>
      <c r="D135" s="10">
        <v>9</v>
      </c>
      <c r="E135" s="32" t="s">
        <v>28</v>
      </c>
      <c r="F135" s="33">
        <v>1783</v>
      </c>
      <c r="G135" s="34">
        <f t="shared" si="0"/>
        <v>1604.7</v>
      </c>
      <c r="H135" s="34">
        <f t="shared" si="1"/>
        <v>1515.55</v>
      </c>
      <c r="I135" s="34">
        <f t="shared" si="2"/>
        <v>1426.4</v>
      </c>
      <c r="J135" s="34">
        <f t="shared" si="3"/>
        <v>1337.25</v>
      </c>
      <c r="K135" s="34">
        <f t="shared" si="4"/>
        <v>1248.0999999999999</v>
      </c>
      <c r="L135" s="34">
        <f t="shared" si="5"/>
        <v>1158.95</v>
      </c>
      <c r="M135" s="34">
        <f t="shared" si="6"/>
        <v>1069.8</v>
      </c>
      <c r="N135" s="35"/>
      <c r="O135" s="36">
        <f t="shared" si="7"/>
        <v>0</v>
      </c>
      <c r="P135" s="10">
        <f t="shared" si="8"/>
        <v>0</v>
      </c>
      <c r="Q135" s="37">
        <f t="shared" si="9"/>
        <v>0</v>
      </c>
      <c r="R135" s="12"/>
      <c r="S135" s="38">
        <f>VLOOKUP(A135,Лист1!$B$2:$H$243,5,0)</f>
        <v>2000000034317</v>
      </c>
      <c r="T135" s="12"/>
      <c r="U135" s="12"/>
      <c r="V135" s="12"/>
      <c r="W135" s="12"/>
      <c r="X135" s="12"/>
      <c r="Y135" s="12"/>
      <c r="Z135" s="12"/>
    </row>
    <row r="136" spans="1:26" ht="15" customHeight="1" x14ac:dyDescent="0.3">
      <c r="A136" s="30" t="s">
        <v>242</v>
      </c>
      <c r="B136" s="39" t="s">
        <v>243</v>
      </c>
      <c r="C136" s="10">
        <v>15</v>
      </c>
      <c r="D136" s="10">
        <v>21</v>
      </c>
      <c r="E136" s="32" t="s">
        <v>28</v>
      </c>
      <c r="F136" s="33">
        <v>3400</v>
      </c>
      <c r="G136" s="34">
        <f t="shared" si="0"/>
        <v>3060</v>
      </c>
      <c r="H136" s="34">
        <f t="shared" si="1"/>
        <v>2890</v>
      </c>
      <c r="I136" s="34">
        <f t="shared" si="2"/>
        <v>2720</v>
      </c>
      <c r="J136" s="34">
        <f t="shared" si="3"/>
        <v>2550</v>
      </c>
      <c r="K136" s="34">
        <f t="shared" si="4"/>
        <v>2380</v>
      </c>
      <c r="L136" s="34">
        <f t="shared" si="5"/>
        <v>2210</v>
      </c>
      <c r="M136" s="34">
        <f t="shared" si="6"/>
        <v>2040</v>
      </c>
      <c r="N136" s="35"/>
      <c r="O136" s="36">
        <f t="shared" si="7"/>
        <v>0</v>
      </c>
      <c r="P136" s="10">
        <f t="shared" si="8"/>
        <v>0</v>
      </c>
      <c r="Q136" s="37">
        <f t="shared" si="9"/>
        <v>0</v>
      </c>
      <c r="R136" s="12"/>
      <c r="S136" s="38">
        <v>2000000034348</v>
      </c>
      <c r="T136" s="12"/>
      <c r="U136" s="12"/>
      <c r="V136" s="12"/>
      <c r="W136" s="12"/>
      <c r="X136" s="12"/>
      <c r="Y136" s="12"/>
      <c r="Z136" s="12"/>
    </row>
    <row r="137" spans="1:26" ht="15" hidden="1" customHeight="1" x14ac:dyDescent="0.3">
      <c r="A137" s="41" t="s">
        <v>244</v>
      </c>
      <c r="B137" s="42" t="s">
        <v>245</v>
      </c>
      <c r="C137" s="43">
        <v>0.6</v>
      </c>
      <c r="D137" s="43">
        <v>1</v>
      </c>
      <c r="E137" s="44" t="s">
        <v>23</v>
      </c>
      <c r="F137" s="45">
        <v>268</v>
      </c>
      <c r="G137" s="46">
        <f t="shared" si="0"/>
        <v>241.20000000000002</v>
      </c>
      <c r="H137" s="46">
        <f t="shared" si="1"/>
        <v>227.79999999999998</v>
      </c>
      <c r="I137" s="46">
        <f t="shared" si="2"/>
        <v>214.4</v>
      </c>
      <c r="J137" s="46">
        <f t="shared" si="3"/>
        <v>201</v>
      </c>
      <c r="K137" s="46">
        <f t="shared" si="4"/>
        <v>187.6</v>
      </c>
      <c r="L137" s="46">
        <f t="shared" si="5"/>
        <v>174.20000000000002</v>
      </c>
      <c r="M137" s="46">
        <f t="shared" si="6"/>
        <v>160.79999999999998</v>
      </c>
      <c r="N137" s="47"/>
      <c r="O137" s="48">
        <f t="shared" si="7"/>
        <v>0</v>
      </c>
      <c r="P137" s="43">
        <f t="shared" si="8"/>
        <v>0</v>
      </c>
      <c r="Q137" s="49">
        <f t="shared" si="9"/>
        <v>0</v>
      </c>
      <c r="R137" s="51"/>
      <c r="S137" s="50">
        <v>2000000044484</v>
      </c>
      <c r="T137" s="51"/>
      <c r="U137" s="51"/>
      <c r="V137" s="51"/>
      <c r="W137" s="51"/>
      <c r="X137" s="51"/>
      <c r="Y137" s="51"/>
      <c r="Z137" s="51"/>
    </row>
    <row r="138" spans="1:26" ht="15" hidden="1" customHeight="1" x14ac:dyDescent="0.3">
      <c r="A138" s="41" t="s">
        <v>246</v>
      </c>
      <c r="B138" s="42" t="s">
        <v>247</v>
      </c>
      <c r="C138" s="43">
        <v>2.4</v>
      </c>
      <c r="D138" s="43">
        <v>4</v>
      </c>
      <c r="E138" s="44" t="s">
        <v>23</v>
      </c>
      <c r="F138" s="45">
        <v>850</v>
      </c>
      <c r="G138" s="46">
        <f t="shared" si="0"/>
        <v>765</v>
      </c>
      <c r="H138" s="46">
        <f t="shared" si="1"/>
        <v>722.5</v>
      </c>
      <c r="I138" s="46">
        <f t="shared" si="2"/>
        <v>680</v>
      </c>
      <c r="J138" s="46">
        <f t="shared" si="3"/>
        <v>637.5</v>
      </c>
      <c r="K138" s="46">
        <f t="shared" si="4"/>
        <v>595</v>
      </c>
      <c r="L138" s="46">
        <f t="shared" si="5"/>
        <v>552.5</v>
      </c>
      <c r="M138" s="46">
        <f t="shared" si="6"/>
        <v>510</v>
      </c>
      <c r="N138" s="47"/>
      <c r="O138" s="48">
        <f t="shared" si="7"/>
        <v>0</v>
      </c>
      <c r="P138" s="43">
        <f t="shared" si="8"/>
        <v>0</v>
      </c>
      <c r="Q138" s="49">
        <f t="shared" si="9"/>
        <v>0</v>
      </c>
      <c r="R138" s="51"/>
      <c r="S138" s="50">
        <v>2000000044194</v>
      </c>
      <c r="T138" s="51"/>
      <c r="U138" s="51"/>
      <c r="V138" s="51"/>
      <c r="W138" s="51"/>
      <c r="X138" s="51"/>
      <c r="Y138" s="51"/>
      <c r="Z138" s="51"/>
    </row>
    <row r="139" spans="1:26" ht="14.25" hidden="1" customHeight="1" x14ac:dyDescent="0.3">
      <c r="A139" s="41" t="s">
        <v>248</v>
      </c>
      <c r="B139" s="42" t="s">
        <v>249</v>
      </c>
      <c r="C139" s="43">
        <v>6</v>
      </c>
      <c r="D139" s="43">
        <v>9</v>
      </c>
      <c r="E139" s="44" t="s">
        <v>28</v>
      </c>
      <c r="F139" s="45">
        <v>1678</v>
      </c>
      <c r="G139" s="46">
        <f t="shared" si="0"/>
        <v>1510.2</v>
      </c>
      <c r="H139" s="46">
        <f t="shared" si="1"/>
        <v>1426.3</v>
      </c>
      <c r="I139" s="46">
        <f t="shared" si="2"/>
        <v>1342.4</v>
      </c>
      <c r="J139" s="46">
        <f t="shared" si="3"/>
        <v>1258.5</v>
      </c>
      <c r="K139" s="46">
        <f t="shared" si="4"/>
        <v>1174.5999999999999</v>
      </c>
      <c r="L139" s="46">
        <f t="shared" si="5"/>
        <v>1090.7</v>
      </c>
      <c r="M139" s="46">
        <f t="shared" si="6"/>
        <v>1006.8</v>
      </c>
      <c r="N139" s="47"/>
      <c r="O139" s="48">
        <f t="shared" si="7"/>
        <v>0</v>
      </c>
      <c r="P139" s="43">
        <f t="shared" si="8"/>
        <v>0</v>
      </c>
      <c r="Q139" s="49">
        <f t="shared" si="9"/>
        <v>0</v>
      </c>
      <c r="R139" s="51"/>
      <c r="S139" s="50">
        <f>VLOOKUP(A139,Лист1!$B$2:$H$243,5,0)</f>
        <v>2000000034232</v>
      </c>
      <c r="T139" s="51"/>
      <c r="U139" s="51"/>
      <c r="V139" s="51"/>
      <c r="W139" s="51"/>
      <c r="X139" s="51"/>
      <c r="Y139" s="51"/>
      <c r="Z139" s="51"/>
    </row>
    <row r="140" spans="1:26" ht="14.25" hidden="1" customHeight="1" x14ac:dyDescent="0.3">
      <c r="A140" s="41" t="s">
        <v>250</v>
      </c>
      <c r="B140" s="42" t="s">
        <v>251</v>
      </c>
      <c r="C140" s="43">
        <v>14</v>
      </c>
      <c r="D140" s="43">
        <v>21</v>
      </c>
      <c r="E140" s="44" t="s">
        <v>28</v>
      </c>
      <c r="F140" s="45">
        <v>3418</v>
      </c>
      <c r="G140" s="46">
        <f t="shared" si="0"/>
        <v>3076.2000000000003</v>
      </c>
      <c r="H140" s="46">
        <f t="shared" si="1"/>
        <v>2905.2999999999997</v>
      </c>
      <c r="I140" s="46">
        <f t="shared" si="2"/>
        <v>2734.4</v>
      </c>
      <c r="J140" s="46">
        <f t="shared" si="3"/>
        <v>2563.5</v>
      </c>
      <c r="K140" s="46">
        <f t="shared" si="4"/>
        <v>2392.6</v>
      </c>
      <c r="L140" s="46">
        <f t="shared" si="5"/>
        <v>2221.7000000000003</v>
      </c>
      <c r="M140" s="46">
        <f t="shared" si="6"/>
        <v>2050.7999999999997</v>
      </c>
      <c r="N140" s="47"/>
      <c r="O140" s="48">
        <f t="shared" si="7"/>
        <v>0</v>
      </c>
      <c r="P140" s="43">
        <f t="shared" si="8"/>
        <v>0</v>
      </c>
      <c r="Q140" s="49">
        <f t="shared" si="9"/>
        <v>0</v>
      </c>
      <c r="R140" s="51"/>
      <c r="S140" s="50">
        <v>2000000034164</v>
      </c>
      <c r="T140" s="51"/>
      <c r="U140" s="51"/>
      <c r="V140" s="51"/>
      <c r="W140" s="51"/>
      <c r="X140" s="51"/>
      <c r="Y140" s="51"/>
      <c r="Z140" s="51"/>
    </row>
    <row r="141" spans="1:26" ht="15" customHeight="1" x14ac:dyDescent="0.3">
      <c r="A141" s="30" t="s">
        <v>252</v>
      </c>
      <c r="B141" s="39" t="s">
        <v>253</v>
      </c>
      <c r="C141" s="10">
        <v>1.5</v>
      </c>
      <c r="D141" s="10">
        <v>1</v>
      </c>
      <c r="E141" s="32" t="s">
        <v>23</v>
      </c>
      <c r="F141" s="33">
        <v>235</v>
      </c>
      <c r="G141" s="34">
        <f t="shared" si="0"/>
        <v>211.5</v>
      </c>
      <c r="H141" s="34">
        <f t="shared" si="1"/>
        <v>199.75</v>
      </c>
      <c r="I141" s="34">
        <f t="shared" si="2"/>
        <v>188</v>
      </c>
      <c r="J141" s="34">
        <f t="shared" si="3"/>
        <v>176.25</v>
      </c>
      <c r="K141" s="34">
        <f t="shared" si="4"/>
        <v>164.5</v>
      </c>
      <c r="L141" s="34">
        <f t="shared" si="5"/>
        <v>152.75</v>
      </c>
      <c r="M141" s="34">
        <f t="shared" si="6"/>
        <v>141</v>
      </c>
      <c r="N141" s="35"/>
      <c r="O141" s="36">
        <f t="shared" si="7"/>
        <v>0</v>
      </c>
      <c r="P141" s="10">
        <f t="shared" si="8"/>
        <v>0</v>
      </c>
      <c r="Q141" s="37">
        <f t="shared" si="9"/>
        <v>0</v>
      </c>
      <c r="R141" s="12"/>
      <c r="S141" s="38" t="str">
        <f>VLOOKUP(A141,Лист1!$B$2:$H$243,5,0)</f>
        <v>2000000045801</v>
      </c>
      <c r="T141" s="12"/>
      <c r="U141" s="12"/>
      <c r="V141" s="12"/>
      <c r="W141" s="12"/>
      <c r="X141" s="12"/>
      <c r="Y141" s="12"/>
      <c r="Z141" s="12"/>
    </row>
    <row r="142" spans="1:26" ht="15" hidden="1" customHeight="1" x14ac:dyDescent="0.3">
      <c r="A142" s="41" t="s">
        <v>254</v>
      </c>
      <c r="B142" s="42" t="s">
        <v>255</v>
      </c>
      <c r="C142" s="43">
        <v>1.5</v>
      </c>
      <c r="D142" s="43">
        <v>1</v>
      </c>
      <c r="E142" s="44" t="s">
        <v>23</v>
      </c>
      <c r="F142" s="45">
        <v>162</v>
      </c>
      <c r="G142" s="46">
        <f t="shared" si="0"/>
        <v>145.80000000000001</v>
      </c>
      <c r="H142" s="46">
        <f t="shared" si="1"/>
        <v>137.69999999999999</v>
      </c>
      <c r="I142" s="46">
        <f t="shared" si="2"/>
        <v>129.6</v>
      </c>
      <c r="J142" s="46">
        <f t="shared" si="3"/>
        <v>121.5</v>
      </c>
      <c r="K142" s="46">
        <f t="shared" si="4"/>
        <v>113.39999999999999</v>
      </c>
      <c r="L142" s="46">
        <f t="shared" si="5"/>
        <v>105.3</v>
      </c>
      <c r="M142" s="46">
        <f t="shared" si="6"/>
        <v>97.2</v>
      </c>
      <c r="N142" s="47"/>
      <c r="O142" s="48">
        <f t="shared" si="7"/>
        <v>0</v>
      </c>
      <c r="P142" s="43">
        <f t="shared" si="8"/>
        <v>0</v>
      </c>
      <c r="Q142" s="49">
        <f t="shared" si="9"/>
        <v>0</v>
      </c>
      <c r="R142" s="51"/>
      <c r="S142" s="50" t="str">
        <f>VLOOKUP(A142,Лист1!$B$2:$H$243,5,0)</f>
        <v>2000000045788</v>
      </c>
      <c r="T142" s="12"/>
      <c r="U142" s="12"/>
      <c r="V142" s="12"/>
      <c r="W142" s="12"/>
      <c r="X142" s="12"/>
      <c r="Y142" s="12"/>
      <c r="Z142" s="12"/>
    </row>
    <row r="143" spans="1:26" ht="15" hidden="1" customHeight="1" x14ac:dyDescent="0.3">
      <c r="A143" s="41" t="s">
        <v>256</v>
      </c>
      <c r="B143" s="42" t="s">
        <v>257</v>
      </c>
      <c r="C143" s="43">
        <v>1.5</v>
      </c>
      <c r="D143" s="43">
        <v>1</v>
      </c>
      <c r="E143" s="44" t="s">
        <v>23</v>
      </c>
      <c r="F143" s="45">
        <v>284</v>
      </c>
      <c r="G143" s="46">
        <f t="shared" si="0"/>
        <v>255.6</v>
      </c>
      <c r="H143" s="46">
        <f t="shared" si="1"/>
        <v>241.4</v>
      </c>
      <c r="I143" s="46">
        <f t="shared" si="2"/>
        <v>227.20000000000002</v>
      </c>
      <c r="J143" s="46">
        <f t="shared" si="3"/>
        <v>213</v>
      </c>
      <c r="K143" s="46">
        <f t="shared" si="4"/>
        <v>198.79999999999998</v>
      </c>
      <c r="L143" s="46">
        <f t="shared" si="5"/>
        <v>184.6</v>
      </c>
      <c r="M143" s="46">
        <f t="shared" si="6"/>
        <v>170.4</v>
      </c>
      <c r="N143" s="47"/>
      <c r="O143" s="48">
        <f t="shared" si="7"/>
        <v>0</v>
      </c>
      <c r="P143" s="43">
        <f t="shared" si="8"/>
        <v>0</v>
      </c>
      <c r="Q143" s="49">
        <f t="shared" si="9"/>
        <v>0</v>
      </c>
      <c r="R143" s="51"/>
      <c r="S143" s="50" t="str">
        <f>VLOOKUP(A143,Лист1!$B$2:$H$243,5,0)</f>
        <v>2000000043609</v>
      </c>
      <c r="T143" s="12"/>
      <c r="U143" s="12"/>
      <c r="V143" s="12"/>
      <c r="W143" s="12"/>
      <c r="X143" s="12"/>
      <c r="Y143" s="12"/>
      <c r="Z143" s="12"/>
    </row>
    <row r="144" spans="1:26" ht="15" hidden="1" customHeight="1" x14ac:dyDescent="0.3">
      <c r="A144" s="41" t="s">
        <v>258</v>
      </c>
      <c r="B144" s="42" t="s">
        <v>259</v>
      </c>
      <c r="C144" s="43">
        <v>1.5</v>
      </c>
      <c r="D144" s="43">
        <v>1</v>
      </c>
      <c r="E144" s="44" t="s">
        <v>23</v>
      </c>
      <c r="F144" s="45">
        <v>189</v>
      </c>
      <c r="G144" s="46">
        <f t="shared" si="0"/>
        <v>170.1</v>
      </c>
      <c r="H144" s="46">
        <f t="shared" si="1"/>
        <v>160.65</v>
      </c>
      <c r="I144" s="46">
        <f t="shared" si="2"/>
        <v>151.20000000000002</v>
      </c>
      <c r="J144" s="46">
        <f t="shared" si="3"/>
        <v>141.75</v>
      </c>
      <c r="K144" s="46">
        <f t="shared" si="4"/>
        <v>132.29999999999998</v>
      </c>
      <c r="L144" s="46">
        <f t="shared" si="5"/>
        <v>122.85000000000001</v>
      </c>
      <c r="M144" s="46">
        <f t="shared" si="6"/>
        <v>113.39999999999999</v>
      </c>
      <c r="N144" s="47"/>
      <c r="O144" s="48">
        <f t="shared" si="7"/>
        <v>0</v>
      </c>
      <c r="P144" s="43">
        <f t="shared" si="8"/>
        <v>0</v>
      </c>
      <c r="Q144" s="49">
        <f t="shared" si="9"/>
        <v>0</v>
      </c>
      <c r="R144" s="51"/>
      <c r="S144" s="50">
        <v>2000000056494</v>
      </c>
      <c r="T144" s="12"/>
      <c r="U144" s="12"/>
      <c r="V144" s="12"/>
      <c r="W144" s="12"/>
      <c r="X144" s="12"/>
      <c r="Y144" s="12"/>
      <c r="Z144" s="12"/>
    </row>
    <row r="145" spans="1:26" ht="15" hidden="1" customHeight="1" x14ac:dyDescent="0.3">
      <c r="A145" s="41" t="s">
        <v>260</v>
      </c>
      <c r="B145" s="42" t="s">
        <v>261</v>
      </c>
      <c r="C145" s="43">
        <v>6</v>
      </c>
      <c r="D145" s="43">
        <v>4</v>
      </c>
      <c r="E145" s="44" t="s">
        <v>23</v>
      </c>
      <c r="F145" s="45">
        <v>618</v>
      </c>
      <c r="G145" s="46">
        <f t="shared" si="0"/>
        <v>556.20000000000005</v>
      </c>
      <c r="H145" s="46">
        <f t="shared" si="1"/>
        <v>525.29999999999995</v>
      </c>
      <c r="I145" s="46">
        <f t="shared" si="2"/>
        <v>494.40000000000003</v>
      </c>
      <c r="J145" s="46">
        <f t="shared" si="3"/>
        <v>463.5</v>
      </c>
      <c r="K145" s="46">
        <f t="shared" si="4"/>
        <v>432.59999999999997</v>
      </c>
      <c r="L145" s="46">
        <f t="shared" si="5"/>
        <v>401.7</v>
      </c>
      <c r="M145" s="46">
        <f t="shared" si="6"/>
        <v>370.8</v>
      </c>
      <c r="N145" s="47"/>
      <c r="O145" s="48">
        <f t="shared" si="7"/>
        <v>0</v>
      </c>
      <c r="P145" s="43">
        <f t="shared" si="8"/>
        <v>0</v>
      </c>
      <c r="Q145" s="49">
        <f t="shared" si="9"/>
        <v>0</v>
      </c>
      <c r="R145" s="51"/>
      <c r="S145" s="50">
        <v>2000000056500</v>
      </c>
      <c r="T145" s="12"/>
      <c r="U145" s="12"/>
      <c r="V145" s="12"/>
      <c r="W145" s="12"/>
      <c r="X145" s="12"/>
      <c r="Y145" s="12"/>
      <c r="Z145" s="12"/>
    </row>
    <row r="146" spans="1:26" ht="15" hidden="1" customHeight="1" x14ac:dyDescent="0.3">
      <c r="A146" s="41" t="s">
        <v>262</v>
      </c>
      <c r="B146" s="42" t="s">
        <v>263</v>
      </c>
      <c r="C146" s="43">
        <v>1.5</v>
      </c>
      <c r="D146" s="43">
        <v>1</v>
      </c>
      <c r="E146" s="44" t="s">
        <v>23</v>
      </c>
      <c r="F146" s="45">
        <v>187</v>
      </c>
      <c r="G146" s="46">
        <f t="shared" si="0"/>
        <v>168.3</v>
      </c>
      <c r="H146" s="46">
        <f t="shared" si="1"/>
        <v>158.94999999999999</v>
      </c>
      <c r="I146" s="46">
        <f t="shared" si="2"/>
        <v>149.6</v>
      </c>
      <c r="J146" s="46">
        <f t="shared" si="3"/>
        <v>140.25</v>
      </c>
      <c r="K146" s="46">
        <f t="shared" si="4"/>
        <v>130.9</v>
      </c>
      <c r="L146" s="46">
        <f t="shared" si="5"/>
        <v>121.55</v>
      </c>
      <c r="M146" s="46">
        <f t="shared" si="6"/>
        <v>112.2</v>
      </c>
      <c r="N146" s="47"/>
      <c r="O146" s="48">
        <f t="shared" si="7"/>
        <v>0</v>
      </c>
      <c r="P146" s="43">
        <f t="shared" si="8"/>
        <v>0</v>
      </c>
      <c r="Q146" s="49">
        <f t="shared" si="9"/>
        <v>0</v>
      </c>
      <c r="R146" s="51"/>
      <c r="S146" s="50">
        <v>2000000057484</v>
      </c>
      <c r="T146" s="12"/>
      <c r="U146" s="12"/>
      <c r="V146" s="12"/>
      <c r="W146" s="12"/>
      <c r="X146" s="12"/>
      <c r="Y146" s="12"/>
      <c r="Z146" s="12"/>
    </row>
    <row r="147" spans="1:26" ht="15" hidden="1" customHeight="1" x14ac:dyDescent="0.3">
      <c r="A147" s="41" t="s">
        <v>264</v>
      </c>
      <c r="B147" s="42" t="s">
        <v>265</v>
      </c>
      <c r="C147" s="43">
        <v>1.5</v>
      </c>
      <c r="D147" s="43">
        <v>1</v>
      </c>
      <c r="E147" s="44" t="s">
        <v>23</v>
      </c>
      <c r="F147" s="45">
        <v>284</v>
      </c>
      <c r="G147" s="46">
        <f t="shared" si="0"/>
        <v>255.6</v>
      </c>
      <c r="H147" s="46">
        <f t="shared" si="1"/>
        <v>241.4</v>
      </c>
      <c r="I147" s="46">
        <f t="shared" si="2"/>
        <v>227.20000000000002</v>
      </c>
      <c r="J147" s="46">
        <f t="shared" si="3"/>
        <v>213</v>
      </c>
      <c r="K147" s="46">
        <f t="shared" si="4"/>
        <v>198.79999999999998</v>
      </c>
      <c r="L147" s="46">
        <f t="shared" si="5"/>
        <v>184.6</v>
      </c>
      <c r="M147" s="46">
        <f t="shared" si="6"/>
        <v>170.4</v>
      </c>
      <c r="N147" s="47"/>
      <c r="O147" s="48">
        <f t="shared" si="7"/>
        <v>0</v>
      </c>
      <c r="P147" s="43">
        <f t="shared" si="8"/>
        <v>0</v>
      </c>
      <c r="Q147" s="49">
        <f t="shared" si="9"/>
        <v>0</v>
      </c>
      <c r="R147" s="51"/>
      <c r="S147" s="50" t="str">
        <f>VLOOKUP(A147,Лист1!$B$2:$H$243,5,0)</f>
        <v>2000000043654</v>
      </c>
      <c r="T147" s="51"/>
      <c r="U147" s="51"/>
      <c r="V147" s="51"/>
      <c r="W147" s="51"/>
      <c r="X147" s="51"/>
      <c r="Y147" s="51"/>
      <c r="Z147" s="51"/>
    </row>
    <row r="148" spans="1:26" ht="15" customHeight="1" x14ac:dyDescent="0.3">
      <c r="A148" s="30" t="s">
        <v>266</v>
      </c>
      <c r="B148" s="39" t="s">
        <v>267</v>
      </c>
      <c r="C148" s="86">
        <v>1.5</v>
      </c>
      <c r="D148" s="10">
        <v>1</v>
      </c>
      <c r="E148" s="32" t="s">
        <v>23</v>
      </c>
      <c r="F148" s="33">
        <v>195</v>
      </c>
      <c r="G148" s="34">
        <f t="shared" si="0"/>
        <v>175.5</v>
      </c>
      <c r="H148" s="34">
        <f t="shared" si="1"/>
        <v>165.75</v>
      </c>
      <c r="I148" s="34">
        <f t="shared" si="2"/>
        <v>156</v>
      </c>
      <c r="J148" s="34">
        <f t="shared" si="3"/>
        <v>146.25</v>
      </c>
      <c r="K148" s="34">
        <f t="shared" si="4"/>
        <v>136.5</v>
      </c>
      <c r="L148" s="34">
        <f t="shared" si="5"/>
        <v>126.75</v>
      </c>
      <c r="M148" s="34">
        <f t="shared" si="6"/>
        <v>117</v>
      </c>
      <c r="N148" s="35"/>
      <c r="O148" s="36">
        <f t="shared" si="7"/>
        <v>0</v>
      </c>
      <c r="P148" s="10">
        <f t="shared" si="8"/>
        <v>0</v>
      </c>
      <c r="Q148" s="37">
        <f t="shared" si="9"/>
        <v>0</v>
      </c>
      <c r="R148" s="12"/>
      <c r="S148" s="38">
        <v>2000000058221</v>
      </c>
      <c r="T148" s="12"/>
      <c r="U148" s="12"/>
      <c r="V148" s="12"/>
      <c r="W148" s="12"/>
      <c r="X148" s="12"/>
      <c r="Y148" s="12"/>
      <c r="Z148" s="12"/>
    </row>
    <row r="149" spans="1:26" ht="15" customHeight="1" x14ac:dyDescent="0.3">
      <c r="A149" s="30" t="s">
        <v>268</v>
      </c>
      <c r="B149" s="39" t="s">
        <v>269</v>
      </c>
      <c r="C149" s="86">
        <v>6</v>
      </c>
      <c r="D149" s="10">
        <v>4</v>
      </c>
      <c r="E149" s="32" t="s">
        <v>23</v>
      </c>
      <c r="F149" s="33">
        <v>470</v>
      </c>
      <c r="G149" s="34">
        <f t="shared" si="0"/>
        <v>423</v>
      </c>
      <c r="H149" s="34">
        <f t="shared" si="1"/>
        <v>399.5</v>
      </c>
      <c r="I149" s="34">
        <f t="shared" si="2"/>
        <v>376</v>
      </c>
      <c r="J149" s="34">
        <f t="shared" si="3"/>
        <v>352.5</v>
      </c>
      <c r="K149" s="34">
        <f t="shared" si="4"/>
        <v>329</v>
      </c>
      <c r="L149" s="34">
        <f t="shared" si="5"/>
        <v>305.5</v>
      </c>
      <c r="M149" s="34">
        <f t="shared" si="6"/>
        <v>282</v>
      </c>
      <c r="N149" s="385"/>
      <c r="O149" s="36">
        <f t="shared" si="7"/>
        <v>0</v>
      </c>
      <c r="P149" s="10">
        <f t="shared" si="8"/>
        <v>0</v>
      </c>
      <c r="Q149" s="37">
        <f t="shared" si="9"/>
        <v>0</v>
      </c>
      <c r="R149" s="12"/>
      <c r="S149" s="38">
        <v>2000000058382</v>
      </c>
      <c r="T149" s="12"/>
      <c r="U149" s="12"/>
      <c r="V149" s="12"/>
      <c r="W149" s="12"/>
      <c r="X149" s="12"/>
      <c r="Y149" s="12"/>
      <c r="Z149" s="12"/>
    </row>
    <row r="150" spans="1:26" s="379" customFormat="1" ht="15" customHeight="1" x14ac:dyDescent="0.3">
      <c r="A150" s="368" t="s">
        <v>1188</v>
      </c>
      <c r="B150" s="401" t="s">
        <v>1190</v>
      </c>
      <c r="C150" s="86">
        <v>1.5</v>
      </c>
      <c r="D150" s="10">
        <v>1</v>
      </c>
      <c r="E150" s="32" t="s">
        <v>23</v>
      </c>
      <c r="F150" s="384">
        <v>209</v>
      </c>
      <c r="G150" s="34">
        <f t="shared" ref="G150:G151" si="47">F150*0.9</f>
        <v>188.1</v>
      </c>
      <c r="H150" s="34">
        <f t="shared" ref="H150:H151" si="48">F150*0.85</f>
        <v>177.65</v>
      </c>
      <c r="I150" s="34">
        <f t="shared" ref="I150:I151" si="49">F150*0.8</f>
        <v>167.20000000000002</v>
      </c>
      <c r="J150" s="34">
        <f t="shared" ref="J150:J151" si="50">F150*0.75</f>
        <v>156.75</v>
      </c>
      <c r="K150" s="34">
        <f t="shared" ref="K150:K151" si="51">F150*0.7</f>
        <v>146.29999999999998</v>
      </c>
      <c r="L150" s="34">
        <f t="shared" ref="L150:L151" si="52">F150*0.65</f>
        <v>135.85</v>
      </c>
      <c r="M150" s="34">
        <f t="shared" ref="M150:M151" si="53">F150*0.6</f>
        <v>125.39999999999999</v>
      </c>
      <c r="N150" s="106"/>
      <c r="O150" s="36">
        <f t="shared" ref="O150:O151" si="54">N150*F150</f>
        <v>0</v>
      </c>
      <c r="P150" s="10">
        <f t="shared" ref="P150:P151" si="55">N150*C150</f>
        <v>0</v>
      </c>
      <c r="Q150" s="37">
        <f t="shared" ref="Q150:Q151" si="56">N150*D150</f>
        <v>0</v>
      </c>
      <c r="R150" s="12"/>
      <c r="S150" s="38">
        <v>2000000083537</v>
      </c>
      <c r="T150" s="12"/>
      <c r="U150" s="12"/>
      <c r="V150" s="12"/>
      <c r="W150" s="12"/>
      <c r="X150" s="12"/>
      <c r="Y150" s="12"/>
      <c r="Z150" s="12"/>
    </row>
    <row r="151" spans="1:26" s="379" customFormat="1" ht="15" customHeight="1" thickBot="1" x14ac:dyDescent="0.35">
      <c r="A151" s="368" t="s">
        <v>1189</v>
      </c>
      <c r="B151" s="401" t="s">
        <v>1191</v>
      </c>
      <c r="C151" s="86">
        <v>6</v>
      </c>
      <c r="D151" s="10">
        <v>4</v>
      </c>
      <c r="E151" s="32" t="s">
        <v>23</v>
      </c>
      <c r="F151" s="384">
        <v>550</v>
      </c>
      <c r="G151" s="34">
        <f t="shared" si="47"/>
        <v>495</v>
      </c>
      <c r="H151" s="34">
        <f t="shared" si="48"/>
        <v>467.5</v>
      </c>
      <c r="I151" s="34">
        <f t="shared" si="49"/>
        <v>440</v>
      </c>
      <c r="J151" s="34">
        <f t="shared" si="50"/>
        <v>412.5</v>
      </c>
      <c r="K151" s="34">
        <f t="shared" si="51"/>
        <v>385</v>
      </c>
      <c r="L151" s="34">
        <f t="shared" si="52"/>
        <v>357.5</v>
      </c>
      <c r="M151" s="34">
        <f t="shared" si="53"/>
        <v>330</v>
      </c>
      <c r="N151" s="402"/>
      <c r="O151" s="36">
        <f t="shared" si="54"/>
        <v>0</v>
      </c>
      <c r="P151" s="10">
        <f t="shared" si="55"/>
        <v>0</v>
      </c>
      <c r="Q151" s="37">
        <f t="shared" si="56"/>
        <v>0</v>
      </c>
      <c r="R151" s="12"/>
      <c r="S151" s="38">
        <v>2000000083544</v>
      </c>
      <c r="T151" s="12"/>
      <c r="U151" s="12"/>
      <c r="V151" s="12"/>
      <c r="W151" s="12"/>
      <c r="X151" s="12"/>
      <c r="Y151" s="12"/>
      <c r="Z151" s="12"/>
    </row>
    <row r="152" spans="1:26" ht="15" hidden="1" customHeight="1" x14ac:dyDescent="0.3">
      <c r="A152" s="41" t="s">
        <v>270</v>
      </c>
      <c r="B152" s="42" t="s">
        <v>271</v>
      </c>
      <c r="C152" s="43">
        <v>1.5</v>
      </c>
      <c r="D152" s="43">
        <v>1</v>
      </c>
      <c r="E152" s="44" t="s">
        <v>23</v>
      </c>
      <c r="F152" s="89">
        <v>192</v>
      </c>
      <c r="G152" s="46">
        <f t="shared" si="0"/>
        <v>172.8</v>
      </c>
      <c r="H152" s="46">
        <f t="shared" si="1"/>
        <v>163.19999999999999</v>
      </c>
      <c r="I152" s="46">
        <f t="shared" si="2"/>
        <v>153.60000000000002</v>
      </c>
      <c r="J152" s="46">
        <f t="shared" si="3"/>
        <v>144</v>
      </c>
      <c r="K152" s="46">
        <f t="shared" si="4"/>
        <v>134.39999999999998</v>
      </c>
      <c r="L152" s="46">
        <f t="shared" si="5"/>
        <v>124.80000000000001</v>
      </c>
      <c r="M152" s="46">
        <f t="shared" si="6"/>
        <v>115.19999999999999</v>
      </c>
      <c r="N152" s="47"/>
      <c r="O152" s="36" t="e">
        <f>(N152+#REF!)*F152</f>
        <v>#REF!</v>
      </c>
      <c r="P152" s="43">
        <f t="shared" si="8"/>
        <v>0</v>
      </c>
      <c r="Q152" s="49">
        <f t="shared" si="9"/>
        <v>0</v>
      </c>
      <c r="R152" s="51"/>
      <c r="S152" s="50" t="str">
        <f>VLOOKUP(A152,Лист1!$B$2:$H$243,5,0)</f>
        <v>2000000043845</v>
      </c>
      <c r="T152" s="12"/>
      <c r="U152" s="12"/>
      <c r="V152" s="12"/>
      <c r="W152" s="12"/>
      <c r="X152" s="12"/>
      <c r="Y152" s="12"/>
      <c r="Z152" s="12"/>
    </row>
    <row r="153" spans="1:26" ht="15" customHeight="1" x14ac:dyDescent="0.3">
      <c r="A153" s="90" t="s">
        <v>272</v>
      </c>
      <c r="B153" s="91" t="s">
        <v>20</v>
      </c>
      <c r="C153" s="8"/>
      <c r="D153" s="8"/>
      <c r="E153" s="92"/>
      <c r="F153" s="4"/>
      <c r="G153" s="8"/>
      <c r="H153" s="8"/>
      <c r="I153" s="8"/>
      <c r="J153" s="8"/>
      <c r="K153" s="8"/>
      <c r="L153" s="8"/>
      <c r="M153" s="8"/>
      <c r="N153" s="93">
        <f>SUM(N154:N217)</f>
        <v>0</v>
      </c>
      <c r="O153" s="94">
        <f>SUM(O154:O200)</f>
        <v>0</v>
      </c>
      <c r="P153" s="8">
        <f>SUM(P154:P217)</f>
        <v>0</v>
      </c>
      <c r="Q153" s="9">
        <f>SUM(Q154:Q217)</f>
        <v>0</v>
      </c>
      <c r="R153" s="10"/>
      <c r="S153" s="95"/>
      <c r="T153" s="10"/>
      <c r="U153" s="12"/>
      <c r="V153" s="12"/>
      <c r="W153" s="12"/>
      <c r="X153" s="12"/>
      <c r="Y153" s="12"/>
      <c r="Z153" s="12"/>
    </row>
    <row r="154" spans="1:26" ht="15" hidden="1" customHeight="1" x14ac:dyDescent="0.3">
      <c r="A154" s="41" t="s">
        <v>273</v>
      </c>
      <c r="B154" s="42" t="s">
        <v>274</v>
      </c>
      <c r="C154" s="43">
        <v>1</v>
      </c>
      <c r="D154" s="43">
        <v>1</v>
      </c>
      <c r="E154" s="44" t="s">
        <v>23</v>
      </c>
      <c r="F154" s="45">
        <v>453</v>
      </c>
      <c r="G154" s="46">
        <f>F154*0.9</f>
        <v>407.7</v>
      </c>
      <c r="H154" s="46">
        <f>F154*0.85</f>
        <v>385.05</v>
      </c>
      <c r="I154" s="46">
        <f>F154*0.8</f>
        <v>362.40000000000003</v>
      </c>
      <c r="J154" s="46">
        <f>F154*0.75</f>
        <v>339.75</v>
      </c>
      <c r="K154" s="46">
        <f>F154*0.7</f>
        <v>317.09999999999997</v>
      </c>
      <c r="L154" s="46">
        <f>F154*0.65</f>
        <v>294.45</v>
      </c>
      <c r="M154" s="46">
        <f>F154*0.6</f>
        <v>271.8</v>
      </c>
      <c r="N154" s="47"/>
      <c r="O154" s="48">
        <f t="shared" ref="O154:O217" si="57">N154*F154</f>
        <v>0</v>
      </c>
      <c r="P154" s="43">
        <f t="shared" ref="P154:P217" si="58">N154*C154</f>
        <v>0</v>
      </c>
      <c r="Q154" s="49">
        <f t="shared" ref="Q154:Q217" si="59">N154*D154</f>
        <v>0</v>
      </c>
      <c r="R154" s="43"/>
      <c r="S154" s="50">
        <v>2000000057279</v>
      </c>
      <c r="T154" s="10"/>
      <c r="U154" s="12"/>
      <c r="V154" s="12"/>
      <c r="W154" s="12"/>
      <c r="X154" s="12"/>
      <c r="Y154" s="12"/>
      <c r="Z154" s="12"/>
    </row>
    <row r="155" spans="1:26" ht="15" hidden="1" customHeight="1" x14ac:dyDescent="0.3">
      <c r="A155" s="41" t="s">
        <v>275</v>
      </c>
      <c r="B155" s="42" t="s">
        <v>276</v>
      </c>
      <c r="C155" s="43">
        <v>4</v>
      </c>
      <c r="D155" s="43">
        <v>4</v>
      </c>
      <c r="E155" s="44" t="s">
        <v>28</v>
      </c>
      <c r="F155" s="45">
        <v>1153</v>
      </c>
      <c r="G155" s="46">
        <v>857.7</v>
      </c>
      <c r="H155" s="46">
        <v>810.05</v>
      </c>
      <c r="I155" s="46">
        <v>762.40000000000009</v>
      </c>
      <c r="J155" s="46">
        <v>714.75</v>
      </c>
      <c r="K155" s="46">
        <v>667.09999999999991</v>
      </c>
      <c r="L155" s="46">
        <v>619.45000000000005</v>
      </c>
      <c r="M155" s="46">
        <v>571.79999999999995</v>
      </c>
      <c r="N155" s="47"/>
      <c r="O155" s="48">
        <f t="shared" si="57"/>
        <v>0</v>
      </c>
      <c r="P155" s="43">
        <f t="shared" si="58"/>
        <v>0</v>
      </c>
      <c r="Q155" s="49">
        <f t="shared" si="59"/>
        <v>0</v>
      </c>
      <c r="R155" s="43"/>
      <c r="S155" s="50">
        <v>2000000033723</v>
      </c>
      <c r="T155" s="10"/>
      <c r="U155" s="12"/>
      <c r="V155" s="12"/>
      <c r="W155" s="12"/>
      <c r="X155" s="12"/>
      <c r="Y155" s="12"/>
      <c r="Z155" s="12"/>
    </row>
    <row r="156" spans="1:26" ht="15" hidden="1" customHeight="1" x14ac:dyDescent="0.3">
      <c r="A156" s="41" t="s">
        <v>277</v>
      </c>
      <c r="B156" s="42" t="s">
        <v>278</v>
      </c>
      <c r="C156" s="43">
        <v>12</v>
      </c>
      <c r="D156" s="43">
        <v>9</v>
      </c>
      <c r="E156" s="44" t="s">
        <v>28</v>
      </c>
      <c r="F156" s="45">
        <v>3059</v>
      </c>
      <c r="G156" s="46">
        <f t="shared" ref="G156:G217" si="60">F156*0.9</f>
        <v>2753.1</v>
      </c>
      <c r="H156" s="46">
        <f t="shared" ref="H156:H217" si="61">F156*0.85</f>
        <v>2600.15</v>
      </c>
      <c r="I156" s="46">
        <f t="shared" ref="I156:I217" si="62">F156*0.8</f>
        <v>2447.2000000000003</v>
      </c>
      <c r="J156" s="46">
        <f t="shared" ref="J156:J217" si="63">F156*0.75</f>
        <v>2294.25</v>
      </c>
      <c r="K156" s="46">
        <f t="shared" ref="K156:K217" si="64">F156*0.7</f>
        <v>2141.2999999999997</v>
      </c>
      <c r="L156" s="46">
        <f t="shared" ref="L156:L217" si="65">F156*0.65</f>
        <v>1988.3500000000001</v>
      </c>
      <c r="M156" s="46">
        <f t="shared" ref="M156:M217" si="66">F156*0.6</f>
        <v>1835.3999999999999</v>
      </c>
      <c r="N156" s="47"/>
      <c r="O156" s="48">
        <f t="shared" si="57"/>
        <v>0</v>
      </c>
      <c r="P156" s="43">
        <f t="shared" si="58"/>
        <v>0</v>
      </c>
      <c r="Q156" s="49">
        <f t="shared" si="59"/>
        <v>0</v>
      </c>
      <c r="R156" s="43"/>
      <c r="S156" s="50" t="s">
        <v>279</v>
      </c>
      <c r="T156" s="10"/>
      <c r="U156" s="12"/>
      <c r="V156" s="12"/>
      <c r="W156" s="12"/>
      <c r="X156" s="12"/>
      <c r="Y156" s="12"/>
      <c r="Z156" s="12"/>
    </row>
    <row r="157" spans="1:26" ht="15" hidden="1" customHeight="1" x14ac:dyDescent="0.3">
      <c r="A157" s="41" t="s">
        <v>280</v>
      </c>
      <c r="B157" s="42" t="s">
        <v>281</v>
      </c>
      <c r="C157" s="43">
        <v>26</v>
      </c>
      <c r="D157" s="43">
        <v>21</v>
      </c>
      <c r="E157" s="44" t="s">
        <v>28</v>
      </c>
      <c r="F157" s="45">
        <v>5985</v>
      </c>
      <c r="G157" s="46">
        <f t="shared" si="60"/>
        <v>5386.5</v>
      </c>
      <c r="H157" s="46">
        <f t="shared" si="61"/>
        <v>5087.25</v>
      </c>
      <c r="I157" s="46">
        <f t="shared" si="62"/>
        <v>4788</v>
      </c>
      <c r="J157" s="46">
        <f t="shared" si="63"/>
        <v>4488.75</v>
      </c>
      <c r="K157" s="46">
        <f t="shared" si="64"/>
        <v>4189.5</v>
      </c>
      <c r="L157" s="46">
        <f t="shared" si="65"/>
        <v>3890.25</v>
      </c>
      <c r="M157" s="46">
        <f t="shared" si="66"/>
        <v>3591</v>
      </c>
      <c r="N157" s="47"/>
      <c r="O157" s="48">
        <f t="shared" si="57"/>
        <v>0</v>
      </c>
      <c r="P157" s="43">
        <f t="shared" si="58"/>
        <v>0</v>
      </c>
      <c r="Q157" s="49">
        <f t="shared" si="59"/>
        <v>0</v>
      </c>
      <c r="R157" s="43"/>
      <c r="S157" s="50" t="s">
        <v>282</v>
      </c>
      <c r="T157" s="10"/>
      <c r="U157" s="12"/>
      <c r="V157" s="12"/>
      <c r="W157" s="12"/>
      <c r="X157" s="12"/>
      <c r="Y157" s="12"/>
      <c r="Z157" s="12"/>
    </row>
    <row r="158" spans="1:26" ht="15" hidden="1" customHeight="1" x14ac:dyDescent="0.3">
      <c r="A158" s="41" t="s">
        <v>283</v>
      </c>
      <c r="B158" s="42" t="s">
        <v>284</v>
      </c>
      <c r="C158" s="43">
        <v>4</v>
      </c>
      <c r="D158" s="43">
        <v>4</v>
      </c>
      <c r="E158" s="44" t="s">
        <v>28</v>
      </c>
      <c r="F158" s="45">
        <v>1238</v>
      </c>
      <c r="G158" s="46">
        <f t="shared" si="60"/>
        <v>1114.2</v>
      </c>
      <c r="H158" s="46">
        <f t="shared" si="61"/>
        <v>1052.3</v>
      </c>
      <c r="I158" s="46">
        <f t="shared" si="62"/>
        <v>990.40000000000009</v>
      </c>
      <c r="J158" s="46">
        <f t="shared" si="63"/>
        <v>928.5</v>
      </c>
      <c r="K158" s="46">
        <f t="shared" si="64"/>
        <v>866.59999999999991</v>
      </c>
      <c r="L158" s="46">
        <f t="shared" si="65"/>
        <v>804.7</v>
      </c>
      <c r="M158" s="46">
        <f t="shared" si="66"/>
        <v>742.8</v>
      </c>
      <c r="N158" s="47"/>
      <c r="O158" s="48">
        <f t="shared" si="57"/>
        <v>0</v>
      </c>
      <c r="P158" s="43">
        <f t="shared" si="58"/>
        <v>0</v>
      </c>
      <c r="Q158" s="49">
        <f t="shared" si="59"/>
        <v>0</v>
      </c>
      <c r="R158" s="43"/>
      <c r="S158" s="50" t="s">
        <v>285</v>
      </c>
      <c r="T158" s="10"/>
      <c r="U158" s="12"/>
      <c r="V158" s="12"/>
      <c r="W158" s="12"/>
      <c r="X158" s="12"/>
      <c r="Y158" s="12"/>
      <c r="Z158" s="12"/>
    </row>
    <row r="159" spans="1:26" ht="15" hidden="1" customHeight="1" x14ac:dyDescent="0.3">
      <c r="A159" s="41" t="s">
        <v>286</v>
      </c>
      <c r="B159" s="42" t="s">
        <v>287</v>
      </c>
      <c r="C159" s="43">
        <v>9</v>
      </c>
      <c r="D159" s="43">
        <v>9</v>
      </c>
      <c r="E159" s="44" t="s">
        <v>28</v>
      </c>
      <c r="F159" s="45">
        <v>2506</v>
      </c>
      <c r="G159" s="46">
        <f t="shared" si="60"/>
        <v>2255.4</v>
      </c>
      <c r="H159" s="46">
        <f t="shared" si="61"/>
        <v>2130.1</v>
      </c>
      <c r="I159" s="46">
        <f t="shared" si="62"/>
        <v>2004.8000000000002</v>
      </c>
      <c r="J159" s="46">
        <f t="shared" si="63"/>
        <v>1879.5</v>
      </c>
      <c r="K159" s="46">
        <f t="shared" si="64"/>
        <v>1754.1999999999998</v>
      </c>
      <c r="L159" s="46">
        <f t="shared" si="65"/>
        <v>1628.9</v>
      </c>
      <c r="M159" s="46">
        <f t="shared" si="66"/>
        <v>1503.6</v>
      </c>
      <c r="N159" s="47"/>
      <c r="O159" s="48">
        <f t="shared" si="57"/>
        <v>0</v>
      </c>
      <c r="P159" s="43">
        <f t="shared" si="58"/>
        <v>0</v>
      </c>
      <c r="Q159" s="49">
        <f t="shared" si="59"/>
        <v>0</v>
      </c>
      <c r="R159" s="43"/>
      <c r="S159" s="50" t="s">
        <v>288</v>
      </c>
      <c r="T159" s="10"/>
      <c r="U159" s="12"/>
      <c r="V159" s="12"/>
      <c r="W159" s="12"/>
      <c r="X159" s="12"/>
      <c r="Y159" s="12"/>
      <c r="Z159" s="12"/>
    </row>
    <row r="160" spans="1:26" ht="15" hidden="1" customHeight="1" x14ac:dyDescent="0.3">
      <c r="A160" s="41" t="s">
        <v>289</v>
      </c>
      <c r="B160" s="42" t="s">
        <v>290</v>
      </c>
      <c r="C160" s="43">
        <v>18</v>
      </c>
      <c r="D160" s="43">
        <v>21</v>
      </c>
      <c r="E160" s="44" t="s">
        <v>28</v>
      </c>
      <c r="F160" s="45">
        <v>4583</v>
      </c>
      <c r="G160" s="46">
        <f t="shared" si="60"/>
        <v>4124.7</v>
      </c>
      <c r="H160" s="46">
        <f t="shared" si="61"/>
        <v>3895.5499999999997</v>
      </c>
      <c r="I160" s="46">
        <f t="shared" si="62"/>
        <v>3666.4</v>
      </c>
      <c r="J160" s="46">
        <f t="shared" si="63"/>
        <v>3437.25</v>
      </c>
      <c r="K160" s="46">
        <f t="shared" si="64"/>
        <v>3208.1</v>
      </c>
      <c r="L160" s="46">
        <f t="shared" si="65"/>
        <v>2978.9500000000003</v>
      </c>
      <c r="M160" s="46">
        <f t="shared" si="66"/>
        <v>2749.7999999999997</v>
      </c>
      <c r="N160" s="47"/>
      <c r="O160" s="48">
        <f t="shared" si="57"/>
        <v>0</v>
      </c>
      <c r="P160" s="43">
        <f t="shared" si="58"/>
        <v>0</v>
      </c>
      <c r="Q160" s="49">
        <f t="shared" si="59"/>
        <v>0</v>
      </c>
      <c r="R160" s="43"/>
      <c r="S160" s="50" t="s">
        <v>291</v>
      </c>
      <c r="T160" s="10"/>
      <c r="U160" s="12"/>
      <c r="V160" s="12"/>
      <c r="W160" s="12"/>
      <c r="X160" s="12"/>
      <c r="Y160" s="12"/>
      <c r="Z160" s="12"/>
    </row>
    <row r="161" spans="1:26" ht="15" hidden="1" customHeight="1" x14ac:dyDescent="0.3">
      <c r="A161" s="41" t="s">
        <v>292</v>
      </c>
      <c r="B161" s="96" t="s">
        <v>293</v>
      </c>
      <c r="C161" s="43">
        <v>1</v>
      </c>
      <c r="D161" s="43">
        <v>0.7</v>
      </c>
      <c r="E161" s="44" t="s">
        <v>28</v>
      </c>
      <c r="F161" s="45">
        <v>199</v>
      </c>
      <c r="G161" s="46">
        <f t="shared" si="60"/>
        <v>179.1</v>
      </c>
      <c r="H161" s="46">
        <f t="shared" si="61"/>
        <v>169.15</v>
      </c>
      <c r="I161" s="46">
        <f t="shared" si="62"/>
        <v>159.20000000000002</v>
      </c>
      <c r="J161" s="46">
        <f t="shared" si="63"/>
        <v>149.25</v>
      </c>
      <c r="K161" s="46">
        <f t="shared" si="64"/>
        <v>139.29999999999998</v>
      </c>
      <c r="L161" s="46">
        <f t="shared" si="65"/>
        <v>129.35</v>
      </c>
      <c r="M161" s="46">
        <f t="shared" si="66"/>
        <v>119.39999999999999</v>
      </c>
      <c r="N161" s="47"/>
      <c r="O161" s="48">
        <f t="shared" si="57"/>
        <v>0</v>
      </c>
      <c r="P161" s="43">
        <f t="shared" si="58"/>
        <v>0</v>
      </c>
      <c r="Q161" s="49">
        <f t="shared" si="59"/>
        <v>0</v>
      </c>
      <c r="R161" s="43"/>
      <c r="S161" s="50"/>
      <c r="T161" s="10"/>
      <c r="U161" s="12"/>
      <c r="V161" s="12"/>
      <c r="W161" s="12"/>
      <c r="X161" s="12"/>
      <c r="Y161" s="12"/>
      <c r="Z161" s="12"/>
    </row>
    <row r="162" spans="1:26" ht="15" hidden="1" customHeight="1" x14ac:dyDescent="0.3">
      <c r="A162" s="41" t="s">
        <v>294</v>
      </c>
      <c r="B162" s="96" t="s">
        <v>295</v>
      </c>
      <c r="C162" s="43">
        <v>6</v>
      </c>
      <c r="D162" s="43">
        <v>4</v>
      </c>
      <c r="E162" s="44" t="s">
        <v>28</v>
      </c>
      <c r="F162" s="45">
        <v>1062</v>
      </c>
      <c r="G162" s="46">
        <f t="shared" si="60"/>
        <v>955.80000000000007</v>
      </c>
      <c r="H162" s="46">
        <f t="shared" si="61"/>
        <v>902.69999999999993</v>
      </c>
      <c r="I162" s="46">
        <f t="shared" si="62"/>
        <v>849.6</v>
      </c>
      <c r="J162" s="46">
        <f t="shared" si="63"/>
        <v>796.5</v>
      </c>
      <c r="K162" s="46">
        <f t="shared" si="64"/>
        <v>743.4</v>
      </c>
      <c r="L162" s="46">
        <f t="shared" si="65"/>
        <v>690.30000000000007</v>
      </c>
      <c r="M162" s="46">
        <f t="shared" si="66"/>
        <v>637.19999999999993</v>
      </c>
      <c r="N162" s="47"/>
      <c r="O162" s="48">
        <f t="shared" si="57"/>
        <v>0</v>
      </c>
      <c r="P162" s="43">
        <f t="shared" si="58"/>
        <v>0</v>
      </c>
      <c r="Q162" s="49">
        <f t="shared" si="59"/>
        <v>0</v>
      </c>
      <c r="R162" s="43"/>
      <c r="S162" s="50">
        <v>2000000040523</v>
      </c>
      <c r="T162" s="10"/>
      <c r="U162" s="12"/>
      <c r="V162" s="12"/>
      <c r="W162" s="12"/>
      <c r="X162" s="12"/>
      <c r="Y162" s="12"/>
      <c r="Z162" s="12"/>
    </row>
    <row r="163" spans="1:26" ht="15" hidden="1" customHeight="1" x14ac:dyDescent="0.3">
      <c r="A163" s="41" t="s">
        <v>296</v>
      </c>
      <c r="B163" s="42" t="s">
        <v>297</v>
      </c>
      <c r="C163" s="43">
        <v>15</v>
      </c>
      <c r="D163" s="43">
        <v>9</v>
      </c>
      <c r="E163" s="44" t="s">
        <v>28</v>
      </c>
      <c r="F163" s="45">
        <v>2212</v>
      </c>
      <c r="G163" s="46">
        <f t="shared" si="60"/>
        <v>1990.8</v>
      </c>
      <c r="H163" s="46">
        <f t="shared" si="61"/>
        <v>1880.2</v>
      </c>
      <c r="I163" s="46">
        <f t="shared" si="62"/>
        <v>1769.6000000000001</v>
      </c>
      <c r="J163" s="46">
        <f t="shared" si="63"/>
        <v>1659</v>
      </c>
      <c r="K163" s="46">
        <f t="shared" si="64"/>
        <v>1548.3999999999999</v>
      </c>
      <c r="L163" s="46">
        <f t="shared" si="65"/>
        <v>1437.8</v>
      </c>
      <c r="M163" s="46">
        <f t="shared" si="66"/>
        <v>1327.2</v>
      </c>
      <c r="N163" s="47"/>
      <c r="O163" s="48">
        <f t="shared" si="57"/>
        <v>0</v>
      </c>
      <c r="P163" s="43">
        <f t="shared" si="58"/>
        <v>0</v>
      </c>
      <c r="Q163" s="49">
        <f t="shared" si="59"/>
        <v>0</v>
      </c>
      <c r="R163" s="43"/>
      <c r="S163" s="50" t="s">
        <v>298</v>
      </c>
      <c r="T163" s="10"/>
      <c r="U163" s="12"/>
      <c r="V163" s="12"/>
      <c r="W163" s="12"/>
      <c r="X163" s="12"/>
      <c r="Y163" s="12"/>
      <c r="Z163" s="12"/>
    </row>
    <row r="164" spans="1:26" ht="15" hidden="1" customHeight="1" x14ac:dyDescent="0.3">
      <c r="A164" s="41" t="s">
        <v>299</v>
      </c>
      <c r="B164" s="42" t="s">
        <v>300</v>
      </c>
      <c r="C164" s="43">
        <v>30</v>
      </c>
      <c r="D164" s="43">
        <v>21</v>
      </c>
      <c r="E164" s="44" t="s">
        <v>28</v>
      </c>
      <c r="F164" s="45">
        <v>3690</v>
      </c>
      <c r="G164" s="46">
        <f t="shared" si="60"/>
        <v>3321</v>
      </c>
      <c r="H164" s="46">
        <f t="shared" si="61"/>
        <v>3136.5</v>
      </c>
      <c r="I164" s="46">
        <f t="shared" si="62"/>
        <v>2952</v>
      </c>
      <c r="J164" s="46">
        <f t="shared" si="63"/>
        <v>2767.5</v>
      </c>
      <c r="K164" s="46">
        <f t="shared" si="64"/>
        <v>2583</v>
      </c>
      <c r="L164" s="46">
        <f t="shared" si="65"/>
        <v>2398.5</v>
      </c>
      <c r="M164" s="46">
        <f t="shared" si="66"/>
        <v>2214</v>
      </c>
      <c r="N164" s="47"/>
      <c r="O164" s="48">
        <f t="shared" si="57"/>
        <v>0</v>
      </c>
      <c r="P164" s="43">
        <f t="shared" si="58"/>
        <v>0</v>
      </c>
      <c r="Q164" s="49">
        <f t="shared" si="59"/>
        <v>0</v>
      </c>
      <c r="R164" s="43"/>
      <c r="S164" s="50" t="s">
        <v>301</v>
      </c>
      <c r="T164" s="43"/>
      <c r="U164" s="51"/>
      <c r="V164" s="51"/>
      <c r="W164" s="51"/>
      <c r="X164" s="51"/>
      <c r="Y164" s="51"/>
      <c r="Z164" s="51"/>
    </row>
    <row r="165" spans="1:26" ht="15" customHeight="1" x14ac:dyDescent="0.3">
      <c r="A165" s="30" t="s">
        <v>302</v>
      </c>
      <c r="B165" s="97" t="s">
        <v>303</v>
      </c>
      <c r="C165" s="86">
        <v>1</v>
      </c>
      <c r="D165" s="10">
        <v>2</v>
      </c>
      <c r="E165" s="32" t="s">
        <v>28</v>
      </c>
      <c r="F165" s="33">
        <v>375</v>
      </c>
      <c r="G165" s="34">
        <f t="shared" si="60"/>
        <v>337.5</v>
      </c>
      <c r="H165" s="34">
        <f t="shared" si="61"/>
        <v>318.75</v>
      </c>
      <c r="I165" s="34">
        <f t="shared" si="62"/>
        <v>300</v>
      </c>
      <c r="J165" s="34">
        <f t="shared" si="63"/>
        <v>281.25</v>
      </c>
      <c r="K165" s="34">
        <f t="shared" si="64"/>
        <v>262.5</v>
      </c>
      <c r="L165" s="34">
        <f t="shared" si="65"/>
        <v>243.75</v>
      </c>
      <c r="M165" s="34">
        <f t="shared" si="66"/>
        <v>225</v>
      </c>
      <c r="N165" s="35"/>
      <c r="O165" s="36">
        <f t="shared" si="57"/>
        <v>0</v>
      </c>
      <c r="P165" s="10">
        <f t="shared" si="58"/>
        <v>0</v>
      </c>
      <c r="Q165" s="37">
        <f t="shared" si="59"/>
        <v>0</v>
      </c>
      <c r="R165" s="10"/>
      <c r="S165" s="38"/>
      <c r="T165" s="10"/>
      <c r="U165" s="12"/>
      <c r="V165" s="12"/>
      <c r="W165" s="12"/>
      <c r="X165" s="12"/>
      <c r="Y165" s="12"/>
      <c r="Z165" s="12"/>
    </row>
    <row r="166" spans="1:26" ht="15" customHeight="1" x14ac:dyDescent="0.3">
      <c r="A166" s="30" t="s">
        <v>304</v>
      </c>
      <c r="B166" s="39" t="s">
        <v>305</v>
      </c>
      <c r="C166" s="86">
        <v>3</v>
      </c>
      <c r="D166" s="10">
        <v>6</v>
      </c>
      <c r="E166" s="32" t="s">
        <v>306</v>
      </c>
      <c r="F166" s="33">
        <v>1035</v>
      </c>
      <c r="G166" s="34">
        <f t="shared" si="60"/>
        <v>931.5</v>
      </c>
      <c r="H166" s="34">
        <f t="shared" si="61"/>
        <v>879.75</v>
      </c>
      <c r="I166" s="34">
        <f t="shared" si="62"/>
        <v>828</v>
      </c>
      <c r="J166" s="34">
        <f t="shared" si="63"/>
        <v>776.25</v>
      </c>
      <c r="K166" s="34">
        <f t="shared" si="64"/>
        <v>724.5</v>
      </c>
      <c r="L166" s="34">
        <f t="shared" si="65"/>
        <v>672.75</v>
      </c>
      <c r="M166" s="34">
        <f t="shared" si="66"/>
        <v>621</v>
      </c>
      <c r="N166" s="35"/>
      <c r="O166" s="36">
        <f t="shared" si="57"/>
        <v>0</v>
      </c>
      <c r="P166" s="10">
        <f t="shared" si="58"/>
        <v>0</v>
      </c>
      <c r="Q166" s="37">
        <f t="shared" si="59"/>
        <v>0</v>
      </c>
      <c r="R166" s="10"/>
      <c r="S166" s="38">
        <v>2000000058573</v>
      </c>
      <c r="T166" s="10"/>
      <c r="U166" s="12"/>
      <c r="V166" s="12"/>
      <c r="W166" s="12"/>
      <c r="X166" s="12"/>
      <c r="Y166" s="12"/>
      <c r="Z166" s="12"/>
    </row>
    <row r="167" spans="1:26" ht="15" customHeight="1" x14ac:dyDescent="0.3">
      <c r="A167" s="30" t="s">
        <v>307</v>
      </c>
      <c r="B167" s="39" t="s">
        <v>308</v>
      </c>
      <c r="C167" s="86">
        <v>5</v>
      </c>
      <c r="D167" s="10">
        <v>10</v>
      </c>
      <c r="E167" s="32" t="s">
        <v>306</v>
      </c>
      <c r="F167" s="33">
        <v>1468</v>
      </c>
      <c r="G167" s="34">
        <f t="shared" si="60"/>
        <v>1321.2</v>
      </c>
      <c r="H167" s="34">
        <f t="shared" si="61"/>
        <v>1247.8</v>
      </c>
      <c r="I167" s="34">
        <f t="shared" si="62"/>
        <v>1174.4000000000001</v>
      </c>
      <c r="J167" s="34">
        <f t="shared" si="63"/>
        <v>1101</v>
      </c>
      <c r="K167" s="34">
        <f t="shared" si="64"/>
        <v>1027.5999999999999</v>
      </c>
      <c r="L167" s="34">
        <f t="shared" si="65"/>
        <v>954.2</v>
      </c>
      <c r="M167" s="34">
        <f t="shared" si="66"/>
        <v>880.8</v>
      </c>
      <c r="N167" s="35"/>
      <c r="O167" s="36">
        <f t="shared" si="57"/>
        <v>0</v>
      </c>
      <c r="P167" s="10">
        <f t="shared" si="58"/>
        <v>0</v>
      </c>
      <c r="Q167" s="37">
        <f t="shared" si="59"/>
        <v>0</v>
      </c>
      <c r="R167" s="10"/>
      <c r="S167" s="38">
        <v>2000000058658</v>
      </c>
      <c r="T167" s="10"/>
      <c r="U167" s="12"/>
      <c r="V167" s="12"/>
      <c r="W167" s="12"/>
      <c r="X167" s="12"/>
      <c r="Y167" s="12"/>
      <c r="Z167" s="12"/>
    </row>
    <row r="168" spans="1:26" ht="15" customHeight="1" x14ac:dyDescent="0.3">
      <c r="A168" s="30" t="s">
        <v>309</v>
      </c>
      <c r="B168" s="39" t="s">
        <v>310</v>
      </c>
      <c r="C168" s="40">
        <v>2</v>
      </c>
      <c r="D168" s="10">
        <v>4</v>
      </c>
      <c r="E168" s="32" t="s">
        <v>28</v>
      </c>
      <c r="F168" s="33">
        <v>746</v>
      </c>
      <c r="G168" s="34">
        <f t="shared" si="60"/>
        <v>671.4</v>
      </c>
      <c r="H168" s="34">
        <f t="shared" si="61"/>
        <v>634.1</v>
      </c>
      <c r="I168" s="34">
        <f t="shared" si="62"/>
        <v>596.80000000000007</v>
      </c>
      <c r="J168" s="34">
        <f t="shared" si="63"/>
        <v>559.5</v>
      </c>
      <c r="K168" s="34">
        <f t="shared" si="64"/>
        <v>522.19999999999993</v>
      </c>
      <c r="L168" s="34">
        <f t="shared" si="65"/>
        <v>484.90000000000003</v>
      </c>
      <c r="M168" s="34">
        <f t="shared" si="66"/>
        <v>447.59999999999997</v>
      </c>
      <c r="N168" s="35"/>
      <c r="O168" s="36">
        <f t="shared" si="57"/>
        <v>0</v>
      </c>
      <c r="P168" s="10">
        <f t="shared" si="58"/>
        <v>0</v>
      </c>
      <c r="Q168" s="37">
        <f t="shared" si="59"/>
        <v>0</v>
      </c>
      <c r="R168" s="10"/>
      <c r="S168" s="38" t="s">
        <v>311</v>
      </c>
      <c r="T168" s="10"/>
      <c r="U168" s="12"/>
      <c r="V168" s="12"/>
      <c r="W168" s="12"/>
      <c r="X168" s="12"/>
      <c r="Y168" s="12"/>
      <c r="Z168" s="12"/>
    </row>
    <row r="169" spans="1:26" ht="15" customHeight="1" x14ac:dyDescent="0.3">
      <c r="A169" s="30" t="s">
        <v>312</v>
      </c>
      <c r="B169" s="39" t="s">
        <v>313</v>
      </c>
      <c r="C169" s="40">
        <v>5</v>
      </c>
      <c r="D169" s="10">
        <v>9</v>
      </c>
      <c r="E169" s="32" t="s">
        <v>28</v>
      </c>
      <c r="F169" s="33">
        <v>1670</v>
      </c>
      <c r="G169" s="34">
        <f t="shared" si="60"/>
        <v>1503</v>
      </c>
      <c r="H169" s="34">
        <f t="shared" si="61"/>
        <v>1419.5</v>
      </c>
      <c r="I169" s="34">
        <f t="shared" si="62"/>
        <v>1336</v>
      </c>
      <c r="J169" s="34">
        <f t="shared" si="63"/>
        <v>1252.5</v>
      </c>
      <c r="K169" s="34">
        <f t="shared" si="64"/>
        <v>1169</v>
      </c>
      <c r="L169" s="34">
        <f t="shared" si="65"/>
        <v>1085.5</v>
      </c>
      <c r="M169" s="34">
        <f t="shared" si="66"/>
        <v>1002</v>
      </c>
      <c r="N169" s="35"/>
      <c r="O169" s="36">
        <f t="shared" si="57"/>
        <v>0</v>
      </c>
      <c r="P169" s="10">
        <f t="shared" si="58"/>
        <v>0</v>
      </c>
      <c r="Q169" s="37">
        <f t="shared" si="59"/>
        <v>0</v>
      </c>
      <c r="R169" s="10"/>
      <c r="S169" s="38" t="s">
        <v>314</v>
      </c>
      <c r="T169" s="10"/>
      <c r="U169" s="12"/>
      <c r="V169" s="12"/>
      <c r="W169" s="12"/>
      <c r="X169" s="12"/>
      <c r="Y169" s="12"/>
      <c r="Z169" s="12"/>
    </row>
    <row r="170" spans="1:26" ht="15" customHeight="1" x14ac:dyDescent="0.3">
      <c r="A170" s="30" t="s">
        <v>315</v>
      </c>
      <c r="B170" s="39" t="s">
        <v>316</v>
      </c>
      <c r="C170" s="40">
        <v>11</v>
      </c>
      <c r="D170" s="10">
        <v>21</v>
      </c>
      <c r="E170" s="32" t="s">
        <v>28</v>
      </c>
      <c r="F170" s="33">
        <v>3407</v>
      </c>
      <c r="G170" s="34">
        <f t="shared" si="60"/>
        <v>3066.3</v>
      </c>
      <c r="H170" s="34">
        <f t="shared" si="61"/>
        <v>2895.95</v>
      </c>
      <c r="I170" s="34">
        <f t="shared" si="62"/>
        <v>2725.6000000000004</v>
      </c>
      <c r="J170" s="34">
        <f t="shared" si="63"/>
        <v>2555.25</v>
      </c>
      <c r="K170" s="34">
        <f t="shared" si="64"/>
        <v>2384.8999999999996</v>
      </c>
      <c r="L170" s="34">
        <f t="shared" si="65"/>
        <v>2214.5500000000002</v>
      </c>
      <c r="M170" s="34">
        <f t="shared" si="66"/>
        <v>2044.1999999999998</v>
      </c>
      <c r="N170" s="35"/>
      <c r="O170" s="36">
        <f t="shared" si="57"/>
        <v>0</v>
      </c>
      <c r="P170" s="10">
        <f t="shared" si="58"/>
        <v>0</v>
      </c>
      <c r="Q170" s="37">
        <f t="shared" si="59"/>
        <v>0</v>
      </c>
      <c r="R170" s="10"/>
      <c r="S170" s="38" t="s">
        <v>317</v>
      </c>
      <c r="T170" s="10"/>
      <c r="U170" s="12"/>
      <c r="V170" s="12"/>
      <c r="W170" s="12"/>
      <c r="X170" s="12"/>
      <c r="Y170" s="12"/>
      <c r="Z170" s="12"/>
    </row>
    <row r="171" spans="1:26" ht="15" hidden="1" customHeight="1" x14ac:dyDescent="0.3">
      <c r="A171" s="41" t="s">
        <v>318</v>
      </c>
      <c r="B171" s="42" t="s">
        <v>319</v>
      </c>
      <c r="C171" s="43">
        <v>2</v>
      </c>
      <c r="D171" s="43">
        <v>4</v>
      </c>
      <c r="E171" s="44" t="s">
        <v>28</v>
      </c>
      <c r="F171" s="45">
        <v>904</v>
      </c>
      <c r="G171" s="46">
        <f t="shared" si="60"/>
        <v>813.6</v>
      </c>
      <c r="H171" s="46">
        <f t="shared" si="61"/>
        <v>768.4</v>
      </c>
      <c r="I171" s="46">
        <f t="shared" si="62"/>
        <v>723.2</v>
      </c>
      <c r="J171" s="46">
        <f t="shared" si="63"/>
        <v>678</v>
      </c>
      <c r="K171" s="46">
        <f t="shared" si="64"/>
        <v>632.79999999999995</v>
      </c>
      <c r="L171" s="46">
        <f t="shared" si="65"/>
        <v>587.6</v>
      </c>
      <c r="M171" s="46">
        <f t="shared" si="66"/>
        <v>542.4</v>
      </c>
      <c r="N171" s="47"/>
      <c r="O171" s="48">
        <f t="shared" si="57"/>
        <v>0</v>
      </c>
      <c r="P171" s="43">
        <f t="shared" si="58"/>
        <v>0</v>
      </c>
      <c r="Q171" s="49">
        <f t="shared" si="59"/>
        <v>0</v>
      </c>
      <c r="R171" s="43"/>
      <c r="S171" s="50">
        <v>2000000061160</v>
      </c>
      <c r="T171" s="10"/>
      <c r="U171" s="12"/>
      <c r="V171" s="12"/>
      <c r="W171" s="12"/>
      <c r="X171" s="12"/>
      <c r="Y171" s="12"/>
      <c r="Z171" s="12"/>
    </row>
    <row r="172" spans="1:26" ht="15" hidden="1" customHeight="1" x14ac:dyDescent="0.3">
      <c r="A172" s="41" t="s">
        <v>320</v>
      </c>
      <c r="B172" s="42" t="s">
        <v>321</v>
      </c>
      <c r="C172" s="43">
        <v>6</v>
      </c>
      <c r="D172" s="43">
        <v>9</v>
      </c>
      <c r="E172" s="44" t="s">
        <v>28</v>
      </c>
      <c r="F172" s="45">
        <v>2311</v>
      </c>
      <c r="G172" s="46">
        <f t="shared" si="60"/>
        <v>2079.9</v>
      </c>
      <c r="H172" s="46">
        <f t="shared" si="61"/>
        <v>1964.35</v>
      </c>
      <c r="I172" s="46">
        <f t="shared" si="62"/>
        <v>1848.8000000000002</v>
      </c>
      <c r="J172" s="46">
        <f t="shared" si="63"/>
        <v>1733.25</v>
      </c>
      <c r="K172" s="46">
        <f t="shared" si="64"/>
        <v>1617.6999999999998</v>
      </c>
      <c r="L172" s="46">
        <f t="shared" si="65"/>
        <v>1502.15</v>
      </c>
      <c r="M172" s="46">
        <f t="shared" si="66"/>
        <v>1386.6</v>
      </c>
      <c r="N172" s="47"/>
      <c r="O172" s="48">
        <f t="shared" si="57"/>
        <v>0</v>
      </c>
      <c r="P172" s="43">
        <f t="shared" si="58"/>
        <v>0</v>
      </c>
      <c r="Q172" s="49">
        <f t="shared" si="59"/>
        <v>0</v>
      </c>
      <c r="R172" s="43"/>
      <c r="S172" s="50">
        <v>2000000033662</v>
      </c>
      <c r="T172" s="10"/>
      <c r="U172" s="12"/>
      <c r="V172" s="12"/>
      <c r="W172" s="12"/>
      <c r="X172" s="12"/>
      <c r="Y172" s="12"/>
      <c r="Z172" s="12"/>
    </row>
    <row r="173" spans="1:26" ht="15" hidden="1" customHeight="1" x14ac:dyDescent="0.3">
      <c r="A173" s="41" t="s">
        <v>322</v>
      </c>
      <c r="B173" s="42" t="s">
        <v>323</v>
      </c>
      <c r="C173" s="43">
        <v>12</v>
      </c>
      <c r="D173" s="43">
        <v>21</v>
      </c>
      <c r="E173" s="44" t="s">
        <v>28</v>
      </c>
      <c r="F173" s="45">
        <v>4044</v>
      </c>
      <c r="G173" s="46">
        <f t="shared" si="60"/>
        <v>3639.6</v>
      </c>
      <c r="H173" s="46">
        <f t="shared" si="61"/>
        <v>3437.4</v>
      </c>
      <c r="I173" s="46">
        <f t="shared" si="62"/>
        <v>3235.2000000000003</v>
      </c>
      <c r="J173" s="46">
        <f t="shared" si="63"/>
        <v>3033</v>
      </c>
      <c r="K173" s="46">
        <f t="shared" si="64"/>
        <v>2830.7999999999997</v>
      </c>
      <c r="L173" s="46">
        <f t="shared" si="65"/>
        <v>2628.6</v>
      </c>
      <c r="M173" s="46">
        <f t="shared" si="66"/>
        <v>2426.4</v>
      </c>
      <c r="N173" s="47"/>
      <c r="O173" s="48">
        <f t="shared" si="57"/>
        <v>0</v>
      </c>
      <c r="P173" s="43">
        <f t="shared" si="58"/>
        <v>0</v>
      </c>
      <c r="Q173" s="49">
        <f t="shared" si="59"/>
        <v>0</v>
      </c>
      <c r="R173" s="43"/>
      <c r="S173" s="50">
        <v>2000000033747</v>
      </c>
      <c r="T173" s="10"/>
      <c r="U173" s="12"/>
      <c r="V173" s="12"/>
      <c r="W173" s="12"/>
      <c r="X173" s="12"/>
      <c r="Y173" s="12"/>
      <c r="Z173" s="12"/>
    </row>
    <row r="174" spans="1:26" ht="15" hidden="1" customHeight="1" x14ac:dyDescent="0.3">
      <c r="A174" s="41" t="s">
        <v>324</v>
      </c>
      <c r="B174" s="42" t="s">
        <v>325</v>
      </c>
      <c r="C174" s="98">
        <v>0.7</v>
      </c>
      <c r="D174" s="43">
        <v>1</v>
      </c>
      <c r="E174" s="44" t="s">
        <v>23</v>
      </c>
      <c r="F174" s="45">
        <v>470</v>
      </c>
      <c r="G174" s="46">
        <f t="shared" si="60"/>
        <v>423</v>
      </c>
      <c r="H174" s="46">
        <f t="shared" si="61"/>
        <v>399.5</v>
      </c>
      <c r="I174" s="46">
        <f t="shared" si="62"/>
        <v>376</v>
      </c>
      <c r="J174" s="46">
        <f t="shared" si="63"/>
        <v>352.5</v>
      </c>
      <c r="K174" s="46">
        <f t="shared" si="64"/>
        <v>329</v>
      </c>
      <c r="L174" s="46">
        <f t="shared" si="65"/>
        <v>305.5</v>
      </c>
      <c r="M174" s="46">
        <f t="shared" si="66"/>
        <v>282</v>
      </c>
      <c r="N174" s="99"/>
      <c r="O174" s="48">
        <f t="shared" si="57"/>
        <v>0</v>
      </c>
      <c r="P174" s="43">
        <f t="shared" si="58"/>
        <v>0</v>
      </c>
      <c r="Q174" s="49">
        <f t="shared" si="59"/>
        <v>0</v>
      </c>
      <c r="R174" s="43"/>
      <c r="S174" s="50" t="s">
        <v>326</v>
      </c>
      <c r="T174" s="10"/>
      <c r="U174" s="12"/>
      <c r="V174" s="12"/>
      <c r="W174" s="12"/>
      <c r="X174" s="12"/>
      <c r="Y174" s="12"/>
      <c r="Z174" s="12"/>
    </row>
    <row r="175" spans="1:26" ht="15" hidden="1" customHeight="1" x14ac:dyDescent="0.3">
      <c r="A175" s="41" t="s">
        <v>327</v>
      </c>
      <c r="B175" s="42" t="s">
        <v>328</v>
      </c>
      <c r="C175" s="98">
        <v>2.5</v>
      </c>
      <c r="D175" s="43">
        <v>4</v>
      </c>
      <c r="E175" s="44" t="s">
        <v>23</v>
      </c>
      <c r="F175" s="45">
        <v>941</v>
      </c>
      <c r="G175" s="46">
        <f t="shared" si="60"/>
        <v>846.9</v>
      </c>
      <c r="H175" s="46">
        <f t="shared" si="61"/>
        <v>799.85</v>
      </c>
      <c r="I175" s="46">
        <f t="shared" si="62"/>
        <v>752.80000000000007</v>
      </c>
      <c r="J175" s="46">
        <f t="shared" si="63"/>
        <v>705.75</v>
      </c>
      <c r="K175" s="46">
        <f t="shared" si="64"/>
        <v>658.69999999999993</v>
      </c>
      <c r="L175" s="46">
        <f t="shared" si="65"/>
        <v>611.65</v>
      </c>
      <c r="M175" s="46">
        <f t="shared" si="66"/>
        <v>564.6</v>
      </c>
      <c r="N175" s="47"/>
      <c r="O175" s="48">
        <f t="shared" si="57"/>
        <v>0</v>
      </c>
      <c r="P175" s="43">
        <f t="shared" si="58"/>
        <v>0</v>
      </c>
      <c r="Q175" s="49">
        <f t="shared" si="59"/>
        <v>0</v>
      </c>
      <c r="R175" s="43"/>
      <c r="S175" s="50" t="s">
        <v>329</v>
      </c>
      <c r="T175" s="10"/>
      <c r="U175" s="12"/>
      <c r="V175" s="12"/>
      <c r="W175" s="12"/>
      <c r="X175" s="12"/>
      <c r="Y175" s="12"/>
      <c r="Z175" s="12"/>
    </row>
    <row r="176" spans="1:26" ht="15" hidden="1" customHeight="1" x14ac:dyDescent="0.3">
      <c r="A176" s="41" t="s">
        <v>330</v>
      </c>
      <c r="B176" s="42" t="s">
        <v>331</v>
      </c>
      <c r="C176" s="98">
        <v>0.7</v>
      </c>
      <c r="D176" s="43">
        <v>1</v>
      </c>
      <c r="E176" s="44" t="s">
        <v>23</v>
      </c>
      <c r="F176" s="100">
        <v>445</v>
      </c>
      <c r="G176" s="46">
        <f t="shared" si="60"/>
        <v>400.5</v>
      </c>
      <c r="H176" s="46">
        <f t="shared" si="61"/>
        <v>378.25</v>
      </c>
      <c r="I176" s="46">
        <f t="shared" si="62"/>
        <v>356</v>
      </c>
      <c r="J176" s="46">
        <f t="shared" si="63"/>
        <v>333.75</v>
      </c>
      <c r="K176" s="46">
        <f t="shared" si="64"/>
        <v>311.5</v>
      </c>
      <c r="L176" s="46">
        <f t="shared" si="65"/>
        <v>289.25</v>
      </c>
      <c r="M176" s="46">
        <f t="shared" si="66"/>
        <v>267</v>
      </c>
      <c r="N176" s="47"/>
      <c r="O176" s="48">
        <f t="shared" si="57"/>
        <v>0</v>
      </c>
      <c r="P176" s="43">
        <f t="shared" si="58"/>
        <v>0</v>
      </c>
      <c r="Q176" s="49">
        <f t="shared" si="59"/>
        <v>0</v>
      </c>
      <c r="R176" s="43"/>
      <c r="S176" s="50">
        <v>2000000044507</v>
      </c>
      <c r="T176" s="10"/>
      <c r="U176" s="12"/>
      <c r="V176" s="12"/>
      <c r="W176" s="12"/>
      <c r="X176" s="12"/>
      <c r="Y176" s="12"/>
      <c r="Z176" s="12"/>
    </row>
    <row r="177" spans="1:26" ht="15" hidden="1" customHeight="1" x14ac:dyDescent="0.3">
      <c r="A177" s="41" t="s">
        <v>332</v>
      </c>
      <c r="B177" s="42" t="s">
        <v>333</v>
      </c>
      <c r="C177" s="98">
        <v>3</v>
      </c>
      <c r="D177" s="43">
        <v>4</v>
      </c>
      <c r="E177" s="44" t="s">
        <v>28</v>
      </c>
      <c r="F177" s="45">
        <v>1210</v>
      </c>
      <c r="G177" s="46">
        <f t="shared" si="60"/>
        <v>1089</v>
      </c>
      <c r="H177" s="46">
        <f t="shared" si="61"/>
        <v>1028.5</v>
      </c>
      <c r="I177" s="46">
        <f t="shared" si="62"/>
        <v>968</v>
      </c>
      <c r="J177" s="46">
        <f t="shared" si="63"/>
        <v>907.5</v>
      </c>
      <c r="K177" s="46">
        <f t="shared" si="64"/>
        <v>847</v>
      </c>
      <c r="L177" s="46">
        <f t="shared" si="65"/>
        <v>786.5</v>
      </c>
      <c r="M177" s="46">
        <f t="shared" si="66"/>
        <v>726</v>
      </c>
      <c r="N177" s="47"/>
      <c r="O177" s="48">
        <f t="shared" si="57"/>
        <v>0</v>
      </c>
      <c r="P177" s="43">
        <f t="shared" si="58"/>
        <v>0</v>
      </c>
      <c r="Q177" s="49">
        <f t="shared" si="59"/>
        <v>0</v>
      </c>
      <c r="R177" s="43"/>
      <c r="S177" s="50" t="s">
        <v>334</v>
      </c>
      <c r="T177" s="10"/>
      <c r="U177" s="12"/>
      <c r="V177" s="12"/>
      <c r="W177" s="12"/>
      <c r="X177" s="12"/>
      <c r="Y177" s="12"/>
      <c r="Z177" s="12"/>
    </row>
    <row r="178" spans="1:26" ht="15" hidden="1" customHeight="1" x14ac:dyDescent="0.3">
      <c r="A178" s="41" t="s">
        <v>335</v>
      </c>
      <c r="B178" s="42" t="s">
        <v>336</v>
      </c>
      <c r="C178" s="98">
        <v>7</v>
      </c>
      <c r="D178" s="43">
        <v>9</v>
      </c>
      <c r="E178" s="44" t="s">
        <v>28</v>
      </c>
      <c r="F178" s="45">
        <v>2589</v>
      </c>
      <c r="G178" s="46">
        <f t="shared" si="60"/>
        <v>2330.1</v>
      </c>
      <c r="H178" s="46">
        <f t="shared" si="61"/>
        <v>2200.65</v>
      </c>
      <c r="I178" s="46">
        <f t="shared" si="62"/>
        <v>2071.2000000000003</v>
      </c>
      <c r="J178" s="46">
        <f t="shared" si="63"/>
        <v>1941.75</v>
      </c>
      <c r="K178" s="46">
        <f t="shared" si="64"/>
        <v>1812.3</v>
      </c>
      <c r="L178" s="46">
        <f t="shared" si="65"/>
        <v>1682.8500000000001</v>
      </c>
      <c r="M178" s="46">
        <f t="shared" si="66"/>
        <v>1553.3999999999999</v>
      </c>
      <c r="N178" s="47"/>
      <c r="O178" s="48">
        <f t="shared" si="57"/>
        <v>0</v>
      </c>
      <c r="P178" s="43">
        <f t="shared" si="58"/>
        <v>0</v>
      </c>
      <c r="Q178" s="49">
        <f t="shared" si="59"/>
        <v>0</v>
      </c>
      <c r="R178" s="43"/>
      <c r="S178" s="50" t="s">
        <v>337</v>
      </c>
      <c r="T178" s="10"/>
      <c r="U178" s="12"/>
      <c r="V178" s="12"/>
      <c r="W178" s="12"/>
      <c r="X178" s="12"/>
      <c r="Y178" s="12"/>
      <c r="Z178" s="12"/>
    </row>
    <row r="179" spans="1:26" ht="15" hidden="1" customHeight="1" x14ac:dyDescent="0.3">
      <c r="A179" s="41" t="s">
        <v>338</v>
      </c>
      <c r="B179" s="42" t="s">
        <v>339</v>
      </c>
      <c r="C179" s="98">
        <v>17</v>
      </c>
      <c r="D179" s="43">
        <v>21</v>
      </c>
      <c r="E179" s="44" t="s">
        <v>28</v>
      </c>
      <c r="F179" s="45">
        <v>5848</v>
      </c>
      <c r="G179" s="46">
        <f t="shared" si="60"/>
        <v>5263.2</v>
      </c>
      <c r="H179" s="46">
        <f t="shared" si="61"/>
        <v>4970.8</v>
      </c>
      <c r="I179" s="46">
        <f t="shared" si="62"/>
        <v>4678.4000000000005</v>
      </c>
      <c r="J179" s="46">
        <f t="shared" si="63"/>
        <v>4386</v>
      </c>
      <c r="K179" s="46">
        <f t="shared" si="64"/>
        <v>4093.6</v>
      </c>
      <c r="L179" s="46">
        <f t="shared" si="65"/>
        <v>3801.2000000000003</v>
      </c>
      <c r="M179" s="46">
        <f t="shared" si="66"/>
        <v>3508.7999999999997</v>
      </c>
      <c r="N179" s="47"/>
      <c r="O179" s="48">
        <f t="shared" si="57"/>
        <v>0</v>
      </c>
      <c r="P179" s="43">
        <f t="shared" si="58"/>
        <v>0</v>
      </c>
      <c r="Q179" s="49">
        <f t="shared" si="59"/>
        <v>0</v>
      </c>
      <c r="R179" s="43"/>
      <c r="S179" s="50" t="s">
        <v>340</v>
      </c>
      <c r="T179" s="10"/>
      <c r="U179" s="12"/>
      <c r="V179" s="12"/>
      <c r="W179" s="12"/>
      <c r="X179" s="12"/>
      <c r="Y179" s="12"/>
      <c r="Z179" s="12"/>
    </row>
    <row r="180" spans="1:26" ht="15" hidden="1" customHeight="1" x14ac:dyDescent="0.3">
      <c r="A180" s="101" t="s">
        <v>341</v>
      </c>
      <c r="B180" s="102" t="s">
        <v>342</v>
      </c>
      <c r="C180" s="98">
        <v>15</v>
      </c>
      <c r="D180" s="43">
        <v>9</v>
      </c>
      <c r="E180" s="44" t="s">
        <v>28</v>
      </c>
      <c r="F180" s="103">
        <v>1762</v>
      </c>
      <c r="G180" s="46">
        <f t="shared" si="60"/>
        <v>1585.8</v>
      </c>
      <c r="H180" s="46">
        <f t="shared" si="61"/>
        <v>1497.7</v>
      </c>
      <c r="I180" s="46">
        <f t="shared" si="62"/>
        <v>1409.6000000000001</v>
      </c>
      <c r="J180" s="46">
        <f t="shared" si="63"/>
        <v>1321.5</v>
      </c>
      <c r="K180" s="46">
        <f t="shared" si="64"/>
        <v>1233.3999999999999</v>
      </c>
      <c r="L180" s="46">
        <f t="shared" si="65"/>
        <v>1145.3</v>
      </c>
      <c r="M180" s="46">
        <f t="shared" si="66"/>
        <v>1057.2</v>
      </c>
      <c r="N180" s="47"/>
      <c r="O180" s="36">
        <f t="shared" si="57"/>
        <v>0</v>
      </c>
      <c r="P180" s="43">
        <f t="shared" si="58"/>
        <v>0</v>
      </c>
      <c r="Q180" s="49">
        <f t="shared" si="59"/>
        <v>0</v>
      </c>
      <c r="R180" s="43"/>
      <c r="S180" s="50">
        <v>2000000057644</v>
      </c>
      <c r="T180" s="10"/>
      <c r="U180" s="12"/>
      <c r="V180" s="12"/>
      <c r="W180" s="12"/>
      <c r="X180" s="12"/>
      <c r="Y180" s="12"/>
      <c r="Z180" s="12"/>
    </row>
    <row r="181" spans="1:26" ht="15" hidden="1" customHeight="1" x14ac:dyDescent="0.3">
      <c r="A181" s="101" t="s">
        <v>343</v>
      </c>
      <c r="B181" s="102" t="s">
        <v>344</v>
      </c>
      <c r="C181" s="98">
        <v>30</v>
      </c>
      <c r="D181" s="43">
        <v>21</v>
      </c>
      <c r="E181" s="44" t="s">
        <v>28</v>
      </c>
      <c r="F181" s="103">
        <v>3549</v>
      </c>
      <c r="G181" s="46">
        <f t="shared" si="60"/>
        <v>3194.1</v>
      </c>
      <c r="H181" s="46">
        <f t="shared" si="61"/>
        <v>3016.65</v>
      </c>
      <c r="I181" s="46">
        <f t="shared" si="62"/>
        <v>2839.2000000000003</v>
      </c>
      <c r="J181" s="46">
        <f t="shared" si="63"/>
        <v>2661.75</v>
      </c>
      <c r="K181" s="46">
        <f t="shared" si="64"/>
        <v>2484.2999999999997</v>
      </c>
      <c r="L181" s="46">
        <f t="shared" si="65"/>
        <v>2306.85</v>
      </c>
      <c r="M181" s="46">
        <f t="shared" si="66"/>
        <v>2129.4</v>
      </c>
      <c r="N181" s="35"/>
      <c r="O181" s="36">
        <f t="shared" si="57"/>
        <v>0</v>
      </c>
      <c r="P181" s="10">
        <f t="shared" si="58"/>
        <v>0</v>
      </c>
      <c r="Q181" s="37">
        <f t="shared" si="59"/>
        <v>0</v>
      </c>
      <c r="R181" s="10"/>
      <c r="S181" s="38">
        <v>2000000057637</v>
      </c>
      <c r="T181" s="10"/>
      <c r="U181" s="12"/>
      <c r="V181" s="12"/>
      <c r="W181" s="12"/>
      <c r="X181" s="12"/>
      <c r="Y181" s="12"/>
      <c r="Z181" s="12"/>
    </row>
    <row r="182" spans="1:26" ht="15" hidden="1" customHeight="1" x14ac:dyDescent="0.3">
      <c r="A182" s="101" t="s">
        <v>345</v>
      </c>
      <c r="B182" s="101" t="s">
        <v>346</v>
      </c>
      <c r="C182" s="43">
        <v>1</v>
      </c>
      <c r="D182" s="43">
        <v>0.7</v>
      </c>
      <c r="E182" s="44" t="s">
        <v>28</v>
      </c>
      <c r="F182" s="45">
        <v>199</v>
      </c>
      <c r="G182" s="46">
        <f t="shared" si="60"/>
        <v>179.1</v>
      </c>
      <c r="H182" s="46">
        <f t="shared" si="61"/>
        <v>169.15</v>
      </c>
      <c r="I182" s="46">
        <f t="shared" si="62"/>
        <v>159.20000000000002</v>
      </c>
      <c r="J182" s="46">
        <f t="shared" si="63"/>
        <v>149.25</v>
      </c>
      <c r="K182" s="46">
        <f t="shared" si="64"/>
        <v>139.29999999999998</v>
      </c>
      <c r="L182" s="46">
        <f t="shared" si="65"/>
        <v>129.35</v>
      </c>
      <c r="M182" s="46">
        <f t="shared" si="66"/>
        <v>119.39999999999999</v>
      </c>
      <c r="N182" s="47"/>
      <c r="O182" s="48">
        <f t="shared" si="57"/>
        <v>0</v>
      </c>
      <c r="P182" s="43">
        <f t="shared" si="58"/>
        <v>0</v>
      </c>
      <c r="Q182" s="49">
        <f t="shared" si="59"/>
        <v>0</v>
      </c>
      <c r="R182" s="43"/>
      <c r="S182" s="50"/>
      <c r="T182" s="10"/>
      <c r="U182" s="12"/>
      <c r="V182" s="12"/>
      <c r="W182" s="12"/>
      <c r="X182" s="12"/>
      <c r="Y182" s="12"/>
      <c r="Z182" s="12"/>
    </row>
    <row r="183" spans="1:26" ht="15" hidden="1" customHeight="1" x14ac:dyDescent="0.3">
      <c r="A183" s="101" t="s">
        <v>347</v>
      </c>
      <c r="B183" s="102" t="s">
        <v>348</v>
      </c>
      <c r="C183" s="98">
        <v>5</v>
      </c>
      <c r="D183" s="43">
        <v>4</v>
      </c>
      <c r="E183" s="44" t="s">
        <v>28</v>
      </c>
      <c r="F183" s="45">
        <v>895</v>
      </c>
      <c r="G183" s="46">
        <f t="shared" si="60"/>
        <v>805.5</v>
      </c>
      <c r="H183" s="46">
        <f t="shared" si="61"/>
        <v>760.75</v>
      </c>
      <c r="I183" s="46">
        <f t="shared" si="62"/>
        <v>716</v>
      </c>
      <c r="J183" s="46">
        <f t="shared" si="63"/>
        <v>671.25</v>
      </c>
      <c r="K183" s="46">
        <f t="shared" si="64"/>
        <v>626.5</v>
      </c>
      <c r="L183" s="46">
        <f t="shared" si="65"/>
        <v>581.75</v>
      </c>
      <c r="M183" s="46">
        <f t="shared" si="66"/>
        <v>537</v>
      </c>
      <c r="N183" s="47"/>
      <c r="O183" s="48">
        <f t="shared" si="57"/>
        <v>0</v>
      </c>
      <c r="P183" s="43">
        <f t="shared" si="58"/>
        <v>0</v>
      </c>
      <c r="Q183" s="49">
        <f t="shared" si="59"/>
        <v>0</v>
      </c>
      <c r="R183" s="43"/>
      <c r="S183" s="50" t="s">
        <v>349</v>
      </c>
      <c r="T183" s="10"/>
      <c r="U183" s="12"/>
      <c r="V183" s="12"/>
      <c r="W183" s="12"/>
      <c r="X183" s="12"/>
      <c r="Y183" s="12"/>
      <c r="Z183" s="12"/>
    </row>
    <row r="184" spans="1:26" ht="15" hidden="1" customHeight="1" x14ac:dyDescent="0.3">
      <c r="A184" s="101" t="s">
        <v>350</v>
      </c>
      <c r="B184" s="102" t="s">
        <v>351</v>
      </c>
      <c r="C184" s="98">
        <v>27</v>
      </c>
      <c r="D184" s="43">
        <v>21</v>
      </c>
      <c r="E184" s="44" t="s">
        <v>28</v>
      </c>
      <c r="F184" s="33">
        <v>3459</v>
      </c>
      <c r="G184" s="46">
        <f t="shared" si="60"/>
        <v>3113.1</v>
      </c>
      <c r="H184" s="46">
        <f t="shared" si="61"/>
        <v>2940.15</v>
      </c>
      <c r="I184" s="46">
        <f t="shared" si="62"/>
        <v>2767.2000000000003</v>
      </c>
      <c r="J184" s="46">
        <f t="shared" si="63"/>
        <v>2594.25</v>
      </c>
      <c r="K184" s="46">
        <f t="shared" si="64"/>
        <v>2421.2999999999997</v>
      </c>
      <c r="L184" s="46">
        <f t="shared" si="65"/>
        <v>2248.35</v>
      </c>
      <c r="M184" s="46">
        <f t="shared" si="66"/>
        <v>2075.4</v>
      </c>
      <c r="N184" s="35"/>
      <c r="O184" s="36">
        <f t="shared" si="57"/>
        <v>0</v>
      </c>
      <c r="P184" s="10">
        <f t="shared" si="58"/>
        <v>0</v>
      </c>
      <c r="Q184" s="37">
        <f t="shared" si="59"/>
        <v>0</v>
      </c>
      <c r="R184" s="12"/>
      <c r="S184" s="38">
        <v>2000000056524</v>
      </c>
      <c r="T184" s="12"/>
      <c r="U184" s="12"/>
      <c r="V184" s="12"/>
      <c r="W184" s="12"/>
      <c r="X184" s="12"/>
      <c r="Y184" s="12"/>
      <c r="Z184" s="12"/>
    </row>
    <row r="185" spans="1:26" ht="15" hidden="1" customHeight="1" x14ac:dyDescent="0.3">
      <c r="A185" s="101" t="s">
        <v>352</v>
      </c>
      <c r="B185" s="102" t="s">
        <v>353</v>
      </c>
      <c r="C185" s="98" t="s">
        <v>354</v>
      </c>
      <c r="D185" s="43">
        <v>9</v>
      </c>
      <c r="E185" s="44" t="s">
        <v>28</v>
      </c>
      <c r="F185" s="45">
        <v>2070</v>
      </c>
      <c r="G185" s="46">
        <f t="shared" si="60"/>
        <v>1863</v>
      </c>
      <c r="H185" s="46">
        <f t="shared" si="61"/>
        <v>1759.5</v>
      </c>
      <c r="I185" s="46">
        <f t="shared" si="62"/>
        <v>1656</v>
      </c>
      <c r="J185" s="46">
        <f t="shared" si="63"/>
        <v>1552.5</v>
      </c>
      <c r="K185" s="46">
        <f t="shared" si="64"/>
        <v>1449</v>
      </c>
      <c r="L185" s="46">
        <f t="shared" si="65"/>
        <v>1345.5</v>
      </c>
      <c r="M185" s="46">
        <f t="shared" si="66"/>
        <v>1242</v>
      </c>
      <c r="N185" s="47"/>
      <c r="O185" s="48">
        <f t="shared" si="57"/>
        <v>0</v>
      </c>
      <c r="P185" s="43">
        <f t="shared" si="58"/>
        <v>0</v>
      </c>
      <c r="Q185" s="49">
        <f t="shared" si="59"/>
        <v>0</v>
      </c>
      <c r="R185" s="43"/>
      <c r="S185" s="50" t="s">
        <v>355</v>
      </c>
      <c r="T185" s="10"/>
      <c r="U185" s="12"/>
      <c r="V185" s="12"/>
      <c r="W185" s="12"/>
      <c r="X185" s="12"/>
      <c r="Y185" s="12"/>
      <c r="Z185" s="12"/>
    </row>
    <row r="186" spans="1:26" ht="15" hidden="1" customHeight="1" x14ac:dyDescent="0.3">
      <c r="A186" s="101" t="s">
        <v>356</v>
      </c>
      <c r="B186" s="102" t="s">
        <v>357</v>
      </c>
      <c r="C186" s="98" t="s">
        <v>358</v>
      </c>
      <c r="D186" s="43">
        <v>21</v>
      </c>
      <c r="E186" s="44" t="s">
        <v>28</v>
      </c>
      <c r="F186" s="103">
        <v>3695</v>
      </c>
      <c r="G186" s="46">
        <f t="shared" si="60"/>
        <v>3325.5</v>
      </c>
      <c r="H186" s="46">
        <f t="shared" si="61"/>
        <v>3140.75</v>
      </c>
      <c r="I186" s="46">
        <f t="shared" si="62"/>
        <v>2956</v>
      </c>
      <c r="J186" s="46">
        <f t="shared" si="63"/>
        <v>2771.25</v>
      </c>
      <c r="K186" s="46">
        <f t="shared" si="64"/>
        <v>2586.5</v>
      </c>
      <c r="L186" s="46">
        <f t="shared" si="65"/>
        <v>2401.75</v>
      </c>
      <c r="M186" s="46">
        <f t="shared" si="66"/>
        <v>2217</v>
      </c>
      <c r="N186" s="47"/>
      <c r="O186" s="48">
        <f t="shared" si="57"/>
        <v>0</v>
      </c>
      <c r="P186" s="43">
        <f t="shared" si="58"/>
        <v>0</v>
      </c>
      <c r="Q186" s="49">
        <f t="shared" si="59"/>
        <v>0</v>
      </c>
      <c r="R186" s="43"/>
      <c r="S186" s="50" t="s">
        <v>359</v>
      </c>
      <c r="T186" s="10"/>
      <c r="U186" s="12"/>
      <c r="V186" s="12"/>
      <c r="W186" s="12"/>
      <c r="X186" s="12"/>
      <c r="Y186" s="12"/>
      <c r="Z186" s="12"/>
    </row>
    <row r="187" spans="1:26" ht="15" customHeight="1" x14ac:dyDescent="0.3">
      <c r="A187" s="95" t="s">
        <v>360</v>
      </c>
      <c r="B187" s="97" t="s">
        <v>361</v>
      </c>
      <c r="C187" s="86">
        <v>1</v>
      </c>
      <c r="D187" s="10">
        <v>0.7</v>
      </c>
      <c r="E187" s="32" t="s">
        <v>28</v>
      </c>
      <c r="F187" s="33">
        <v>210</v>
      </c>
      <c r="G187" s="34">
        <f t="shared" si="60"/>
        <v>189</v>
      </c>
      <c r="H187" s="34">
        <f t="shared" si="61"/>
        <v>178.5</v>
      </c>
      <c r="I187" s="34">
        <f t="shared" si="62"/>
        <v>168</v>
      </c>
      <c r="J187" s="34">
        <f t="shared" si="63"/>
        <v>157.5</v>
      </c>
      <c r="K187" s="34">
        <f t="shared" si="64"/>
        <v>147</v>
      </c>
      <c r="L187" s="34">
        <f t="shared" si="65"/>
        <v>136.5</v>
      </c>
      <c r="M187" s="34">
        <f t="shared" si="66"/>
        <v>126</v>
      </c>
      <c r="N187" s="35"/>
      <c r="O187" s="36">
        <f t="shared" si="57"/>
        <v>0</v>
      </c>
      <c r="P187" s="10">
        <f t="shared" si="58"/>
        <v>0</v>
      </c>
      <c r="Q187" s="37">
        <f t="shared" si="59"/>
        <v>0</v>
      </c>
      <c r="R187" s="10"/>
      <c r="S187" s="38"/>
      <c r="T187" s="10"/>
      <c r="U187" s="12"/>
      <c r="V187" s="12"/>
      <c r="W187" s="12"/>
      <c r="X187" s="12"/>
      <c r="Y187" s="12"/>
      <c r="Z187" s="12"/>
    </row>
    <row r="188" spans="1:26" ht="15" customHeight="1" x14ac:dyDescent="0.3">
      <c r="A188" s="95" t="s">
        <v>362</v>
      </c>
      <c r="B188" s="52" t="s">
        <v>363</v>
      </c>
      <c r="C188" s="104">
        <v>0.75</v>
      </c>
      <c r="D188" s="10">
        <v>0.5</v>
      </c>
      <c r="E188" s="32" t="s">
        <v>306</v>
      </c>
      <c r="F188" s="33">
        <v>253</v>
      </c>
      <c r="G188" s="34">
        <f t="shared" si="60"/>
        <v>227.70000000000002</v>
      </c>
      <c r="H188" s="34">
        <f t="shared" si="61"/>
        <v>215.04999999999998</v>
      </c>
      <c r="I188" s="34">
        <f t="shared" si="62"/>
        <v>202.4</v>
      </c>
      <c r="J188" s="34">
        <f t="shared" si="63"/>
        <v>189.75</v>
      </c>
      <c r="K188" s="34">
        <f t="shared" si="64"/>
        <v>177.1</v>
      </c>
      <c r="L188" s="34">
        <f t="shared" si="65"/>
        <v>164.45000000000002</v>
      </c>
      <c r="M188" s="34">
        <f t="shared" si="66"/>
        <v>151.79999999999998</v>
      </c>
      <c r="N188" s="35"/>
      <c r="O188" s="36">
        <f t="shared" si="57"/>
        <v>0</v>
      </c>
      <c r="P188" s="10">
        <f t="shared" si="58"/>
        <v>0</v>
      </c>
      <c r="Q188" s="37">
        <f t="shared" si="59"/>
        <v>0</v>
      </c>
      <c r="R188" s="10"/>
      <c r="S188" s="38">
        <v>2000000058566</v>
      </c>
      <c r="T188" s="10"/>
      <c r="U188" s="12"/>
      <c r="V188" s="12"/>
      <c r="W188" s="12"/>
      <c r="X188" s="12"/>
      <c r="Y188" s="12"/>
      <c r="Z188" s="12"/>
    </row>
    <row r="189" spans="1:26" ht="15" hidden="1" customHeight="1" x14ac:dyDescent="0.3">
      <c r="A189" s="101" t="s">
        <v>364</v>
      </c>
      <c r="B189" s="42" t="s">
        <v>365</v>
      </c>
      <c r="C189" s="43">
        <v>1.5</v>
      </c>
      <c r="D189" s="43">
        <v>1.2</v>
      </c>
      <c r="E189" s="44" t="s">
        <v>306</v>
      </c>
      <c r="F189" s="45">
        <v>425</v>
      </c>
      <c r="G189" s="46">
        <f t="shared" si="60"/>
        <v>382.5</v>
      </c>
      <c r="H189" s="46">
        <f t="shared" si="61"/>
        <v>361.25</v>
      </c>
      <c r="I189" s="46">
        <f t="shared" si="62"/>
        <v>340</v>
      </c>
      <c r="J189" s="46">
        <f t="shared" si="63"/>
        <v>318.75</v>
      </c>
      <c r="K189" s="46">
        <f t="shared" si="64"/>
        <v>297.5</v>
      </c>
      <c r="L189" s="46">
        <f t="shared" si="65"/>
        <v>276.25</v>
      </c>
      <c r="M189" s="46">
        <f t="shared" si="66"/>
        <v>255</v>
      </c>
      <c r="N189" s="47"/>
      <c r="O189" s="48">
        <f t="shared" si="57"/>
        <v>0</v>
      </c>
      <c r="P189" s="43">
        <f t="shared" si="58"/>
        <v>0</v>
      </c>
      <c r="Q189" s="49">
        <f t="shared" si="59"/>
        <v>0</v>
      </c>
      <c r="R189" s="43"/>
      <c r="S189" s="50">
        <v>2000000058610</v>
      </c>
      <c r="T189" s="10"/>
      <c r="U189" s="12"/>
      <c r="V189" s="12"/>
      <c r="W189" s="12"/>
      <c r="X189" s="12"/>
      <c r="Y189" s="12"/>
      <c r="Z189" s="12"/>
    </row>
    <row r="190" spans="1:26" ht="15" hidden="1" customHeight="1" x14ac:dyDescent="0.3">
      <c r="A190" s="101" t="s">
        <v>366</v>
      </c>
      <c r="B190" s="42" t="s">
        <v>367</v>
      </c>
      <c r="C190" s="43">
        <v>3</v>
      </c>
      <c r="D190" s="43">
        <v>2</v>
      </c>
      <c r="E190" s="44" t="s">
        <v>306</v>
      </c>
      <c r="F190" s="45">
        <v>693</v>
      </c>
      <c r="G190" s="46">
        <f t="shared" si="60"/>
        <v>623.70000000000005</v>
      </c>
      <c r="H190" s="46">
        <f t="shared" si="61"/>
        <v>589.04999999999995</v>
      </c>
      <c r="I190" s="46">
        <f t="shared" si="62"/>
        <v>554.4</v>
      </c>
      <c r="J190" s="46">
        <f t="shared" si="63"/>
        <v>519.75</v>
      </c>
      <c r="K190" s="46">
        <f t="shared" si="64"/>
        <v>485.09999999999997</v>
      </c>
      <c r="L190" s="46">
        <f t="shared" si="65"/>
        <v>450.45</v>
      </c>
      <c r="M190" s="46">
        <f t="shared" si="66"/>
        <v>415.8</v>
      </c>
      <c r="N190" s="47"/>
      <c r="O190" s="48">
        <f t="shared" si="57"/>
        <v>0</v>
      </c>
      <c r="P190" s="43">
        <f t="shared" si="58"/>
        <v>0</v>
      </c>
      <c r="Q190" s="49">
        <f t="shared" si="59"/>
        <v>0</v>
      </c>
      <c r="R190" s="43"/>
      <c r="S190" s="50">
        <v>2000000058580</v>
      </c>
      <c r="T190" s="10"/>
      <c r="U190" s="12"/>
      <c r="V190" s="12"/>
      <c r="W190" s="12"/>
      <c r="X190" s="12"/>
      <c r="Y190" s="12"/>
      <c r="Z190" s="12"/>
    </row>
    <row r="191" spans="1:26" ht="15" customHeight="1" x14ac:dyDescent="0.3">
      <c r="A191" s="95" t="s">
        <v>368</v>
      </c>
      <c r="B191" s="39" t="s">
        <v>369</v>
      </c>
      <c r="C191" s="10">
        <v>5</v>
      </c>
      <c r="D191" s="10">
        <v>4</v>
      </c>
      <c r="E191" s="32" t="s">
        <v>306</v>
      </c>
      <c r="F191" s="33">
        <v>899</v>
      </c>
      <c r="G191" s="34">
        <f t="shared" si="60"/>
        <v>809.1</v>
      </c>
      <c r="H191" s="34">
        <f t="shared" si="61"/>
        <v>764.15</v>
      </c>
      <c r="I191" s="34">
        <f t="shared" si="62"/>
        <v>719.2</v>
      </c>
      <c r="J191" s="34">
        <f t="shared" si="63"/>
        <v>674.25</v>
      </c>
      <c r="K191" s="34">
        <f t="shared" si="64"/>
        <v>629.29999999999995</v>
      </c>
      <c r="L191" s="34">
        <f t="shared" si="65"/>
        <v>584.35</v>
      </c>
      <c r="M191" s="34">
        <f t="shared" si="66"/>
        <v>539.4</v>
      </c>
      <c r="N191" s="35"/>
      <c r="O191" s="36">
        <f t="shared" si="57"/>
        <v>0</v>
      </c>
      <c r="P191" s="10">
        <f t="shared" si="58"/>
        <v>0</v>
      </c>
      <c r="Q191" s="37">
        <f t="shared" si="59"/>
        <v>0</v>
      </c>
      <c r="R191" s="10"/>
      <c r="S191" s="38">
        <v>2000000058542</v>
      </c>
      <c r="T191" s="10"/>
      <c r="U191" s="12"/>
      <c r="V191" s="12"/>
      <c r="W191" s="12"/>
      <c r="X191" s="12"/>
      <c r="Y191" s="12"/>
      <c r="Z191" s="12"/>
    </row>
    <row r="192" spans="1:26" ht="15" customHeight="1" x14ac:dyDescent="0.3">
      <c r="A192" s="95" t="s">
        <v>370</v>
      </c>
      <c r="B192" s="39" t="s">
        <v>371</v>
      </c>
      <c r="C192" s="10">
        <v>5</v>
      </c>
      <c r="D192" s="10">
        <v>4</v>
      </c>
      <c r="E192" s="32" t="s">
        <v>28</v>
      </c>
      <c r="F192" s="33">
        <v>952</v>
      </c>
      <c r="G192" s="34">
        <f t="shared" si="60"/>
        <v>856.80000000000007</v>
      </c>
      <c r="H192" s="34">
        <f t="shared" si="61"/>
        <v>809.19999999999993</v>
      </c>
      <c r="I192" s="34">
        <f t="shared" si="62"/>
        <v>761.6</v>
      </c>
      <c r="J192" s="34">
        <f t="shared" si="63"/>
        <v>714</v>
      </c>
      <c r="K192" s="34">
        <f t="shared" si="64"/>
        <v>666.4</v>
      </c>
      <c r="L192" s="34">
        <f t="shared" si="65"/>
        <v>618.80000000000007</v>
      </c>
      <c r="M192" s="34">
        <f t="shared" si="66"/>
        <v>571.19999999999993</v>
      </c>
      <c r="N192" s="35"/>
      <c r="O192" s="36">
        <f t="shared" si="57"/>
        <v>0</v>
      </c>
      <c r="P192" s="10">
        <f t="shared" si="58"/>
        <v>0</v>
      </c>
      <c r="Q192" s="37">
        <f t="shared" si="59"/>
        <v>0</v>
      </c>
      <c r="R192" s="10"/>
      <c r="S192" s="38">
        <v>2000000058627</v>
      </c>
      <c r="T192" s="10"/>
      <c r="U192" s="12"/>
      <c r="V192" s="12"/>
      <c r="W192" s="12"/>
      <c r="X192" s="12"/>
      <c r="Y192" s="12"/>
      <c r="Z192" s="12"/>
    </row>
    <row r="193" spans="1:26" ht="15" customHeight="1" x14ac:dyDescent="0.3">
      <c r="A193" s="95" t="s">
        <v>372</v>
      </c>
      <c r="B193" s="39" t="s">
        <v>373</v>
      </c>
      <c r="C193" s="10">
        <v>14</v>
      </c>
      <c r="D193" s="10">
        <v>9</v>
      </c>
      <c r="E193" s="32" t="s">
        <v>28</v>
      </c>
      <c r="F193" s="33">
        <v>2228</v>
      </c>
      <c r="G193" s="34">
        <f t="shared" si="60"/>
        <v>2005.2</v>
      </c>
      <c r="H193" s="34">
        <f t="shared" si="61"/>
        <v>1893.8</v>
      </c>
      <c r="I193" s="34">
        <f t="shared" si="62"/>
        <v>1782.4</v>
      </c>
      <c r="J193" s="34">
        <f t="shared" si="63"/>
        <v>1671</v>
      </c>
      <c r="K193" s="34">
        <f t="shared" si="64"/>
        <v>1559.6</v>
      </c>
      <c r="L193" s="34">
        <f t="shared" si="65"/>
        <v>1448.2</v>
      </c>
      <c r="M193" s="34">
        <f t="shared" si="66"/>
        <v>1336.8</v>
      </c>
      <c r="N193" s="35"/>
      <c r="O193" s="36">
        <f t="shared" si="57"/>
        <v>0</v>
      </c>
      <c r="P193" s="10">
        <f t="shared" si="58"/>
        <v>0</v>
      </c>
      <c r="Q193" s="37">
        <f t="shared" si="59"/>
        <v>0</v>
      </c>
      <c r="R193" s="10"/>
      <c r="S193" s="38">
        <v>2000000058535</v>
      </c>
      <c r="T193" s="10"/>
      <c r="U193" s="12"/>
      <c r="V193" s="12"/>
      <c r="W193" s="12"/>
      <c r="X193" s="12"/>
      <c r="Y193" s="12"/>
      <c r="Z193" s="12"/>
    </row>
    <row r="194" spans="1:26" ht="15" customHeight="1" x14ac:dyDescent="0.3">
      <c r="A194" s="95" t="s">
        <v>374</v>
      </c>
      <c r="B194" s="39" t="s">
        <v>375</v>
      </c>
      <c r="C194" s="86">
        <v>30</v>
      </c>
      <c r="D194" s="10">
        <v>21</v>
      </c>
      <c r="E194" s="32" t="s">
        <v>28</v>
      </c>
      <c r="F194" s="33">
        <v>4031</v>
      </c>
      <c r="G194" s="34">
        <f t="shared" si="60"/>
        <v>3627.9</v>
      </c>
      <c r="H194" s="34">
        <f t="shared" si="61"/>
        <v>3426.35</v>
      </c>
      <c r="I194" s="34">
        <f t="shared" si="62"/>
        <v>3224.8</v>
      </c>
      <c r="J194" s="34">
        <f t="shared" si="63"/>
        <v>3023.25</v>
      </c>
      <c r="K194" s="34">
        <f t="shared" si="64"/>
        <v>2821.7</v>
      </c>
      <c r="L194" s="34">
        <f t="shared" si="65"/>
        <v>2620.15</v>
      </c>
      <c r="M194" s="34">
        <f t="shared" si="66"/>
        <v>2418.6</v>
      </c>
      <c r="N194" s="35"/>
      <c r="O194" s="36">
        <f t="shared" si="57"/>
        <v>0</v>
      </c>
      <c r="P194" s="10">
        <f t="shared" si="58"/>
        <v>0</v>
      </c>
      <c r="Q194" s="37">
        <f t="shared" si="59"/>
        <v>0</v>
      </c>
      <c r="R194" s="10"/>
      <c r="S194" s="38">
        <v>2000000058597</v>
      </c>
      <c r="T194" s="10"/>
      <c r="U194" s="12"/>
      <c r="V194" s="12"/>
      <c r="W194" s="12"/>
      <c r="X194" s="12"/>
      <c r="Y194" s="12"/>
      <c r="Z194" s="12"/>
    </row>
    <row r="195" spans="1:26" ht="15" customHeight="1" x14ac:dyDescent="0.3">
      <c r="A195" s="95" t="s">
        <v>376</v>
      </c>
      <c r="B195" s="97" t="s">
        <v>377</v>
      </c>
      <c r="C195" s="86">
        <v>1</v>
      </c>
      <c r="D195" s="10">
        <v>0.7</v>
      </c>
      <c r="E195" s="32" t="s">
        <v>28</v>
      </c>
      <c r="F195" s="33">
        <v>174</v>
      </c>
      <c r="G195" s="34">
        <f t="shared" si="60"/>
        <v>156.6</v>
      </c>
      <c r="H195" s="34">
        <f t="shared" si="61"/>
        <v>147.9</v>
      </c>
      <c r="I195" s="34">
        <f t="shared" si="62"/>
        <v>139.20000000000002</v>
      </c>
      <c r="J195" s="34">
        <f t="shared" si="63"/>
        <v>130.5</v>
      </c>
      <c r="K195" s="34">
        <f t="shared" si="64"/>
        <v>121.8</v>
      </c>
      <c r="L195" s="34">
        <f t="shared" si="65"/>
        <v>113.10000000000001</v>
      </c>
      <c r="M195" s="34">
        <f t="shared" si="66"/>
        <v>104.39999999999999</v>
      </c>
      <c r="N195" s="35"/>
      <c r="O195" s="36">
        <f t="shared" si="57"/>
        <v>0</v>
      </c>
      <c r="P195" s="10">
        <f t="shared" si="58"/>
        <v>0</v>
      </c>
      <c r="Q195" s="37">
        <f t="shared" si="59"/>
        <v>0</v>
      </c>
      <c r="R195" s="10"/>
      <c r="S195" s="38"/>
      <c r="T195" s="10"/>
      <c r="U195" s="12"/>
      <c r="V195" s="12"/>
      <c r="W195" s="12"/>
      <c r="X195" s="12"/>
      <c r="Y195" s="12"/>
      <c r="Z195" s="12"/>
    </row>
    <row r="196" spans="1:26" ht="15" customHeight="1" x14ac:dyDescent="0.3">
      <c r="A196" s="95" t="s">
        <v>378</v>
      </c>
      <c r="B196" s="39" t="s">
        <v>379</v>
      </c>
      <c r="C196" s="86">
        <v>14</v>
      </c>
      <c r="D196" s="10">
        <v>9</v>
      </c>
      <c r="E196" s="32" t="s">
        <v>28</v>
      </c>
      <c r="F196" s="33">
        <v>1718</v>
      </c>
      <c r="G196" s="34">
        <f t="shared" si="60"/>
        <v>1546.2</v>
      </c>
      <c r="H196" s="34">
        <f t="shared" si="61"/>
        <v>1460.3</v>
      </c>
      <c r="I196" s="34">
        <f t="shared" si="62"/>
        <v>1374.4</v>
      </c>
      <c r="J196" s="34">
        <f t="shared" si="63"/>
        <v>1288.5</v>
      </c>
      <c r="K196" s="34">
        <f t="shared" si="64"/>
        <v>1202.5999999999999</v>
      </c>
      <c r="L196" s="34">
        <f t="shared" si="65"/>
        <v>1116.7</v>
      </c>
      <c r="M196" s="34">
        <f t="shared" si="66"/>
        <v>1030.8</v>
      </c>
      <c r="N196" s="35"/>
      <c r="O196" s="36">
        <f t="shared" si="57"/>
        <v>0</v>
      </c>
      <c r="P196" s="10">
        <f t="shared" si="58"/>
        <v>0</v>
      </c>
      <c r="Q196" s="37">
        <f t="shared" si="59"/>
        <v>0</v>
      </c>
      <c r="R196" s="10"/>
      <c r="S196" s="38">
        <v>2000000058634</v>
      </c>
      <c r="T196" s="10"/>
      <c r="U196" s="12"/>
      <c r="V196" s="12"/>
      <c r="W196" s="12"/>
      <c r="X196" s="12"/>
      <c r="Y196" s="12"/>
      <c r="Z196" s="12"/>
    </row>
    <row r="197" spans="1:26" ht="15" customHeight="1" thickBot="1" x14ac:dyDescent="0.35">
      <c r="A197" s="95" t="s">
        <v>380</v>
      </c>
      <c r="B197" s="39" t="s">
        <v>381</v>
      </c>
      <c r="C197" s="10">
        <v>30</v>
      </c>
      <c r="D197" s="10">
        <v>21</v>
      </c>
      <c r="E197" s="32" t="s">
        <v>28</v>
      </c>
      <c r="F197" s="33">
        <v>2931</v>
      </c>
      <c r="G197" s="34">
        <f t="shared" si="60"/>
        <v>2637.9</v>
      </c>
      <c r="H197" s="34">
        <f t="shared" si="61"/>
        <v>2491.35</v>
      </c>
      <c r="I197" s="34">
        <f t="shared" si="62"/>
        <v>2344.8000000000002</v>
      </c>
      <c r="J197" s="34">
        <f t="shared" si="63"/>
        <v>2198.25</v>
      </c>
      <c r="K197" s="34">
        <f t="shared" si="64"/>
        <v>2051.6999999999998</v>
      </c>
      <c r="L197" s="34">
        <f t="shared" si="65"/>
        <v>1905.15</v>
      </c>
      <c r="M197" s="34">
        <f t="shared" si="66"/>
        <v>1758.6</v>
      </c>
      <c r="N197" s="35"/>
      <c r="O197" s="36">
        <f t="shared" si="57"/>
        <v>0</v>
      </c>
      <c r="P197" s="10">
        <f t="shared" si="58"/>
        <v>0</v>
      </c>
      <c r="Q197" s="37">
        <f t="shared" si="59"/>
        <v>0</v>
      </c>
      <c r="R197" s="10"/>
      <c r="S197" s="38">
        <v>2000000058641</v>
      </c>
      <c r="T197" s="10"/>
      <c r="U197" s="12"/>
      <c r="V197" s="12"/>
      <c r="W197" s="12"/>
      <c r="X197" s="12"/>
      <c r="Y197" s="12"/>
      <c r="Z197" s="12"/>
    </row>
    <row r="198" spans="1:26" ht="15" hidden="1" customHeight="1" x14ac:dyDescent="0.3">
      <c r="A198" s="101" t="s">
        <v>382</v>
      </c>
      <c r="B198" s="42" t="s">
        <v>383</v>
      </c>
      <c r="C198" s="43">
        <v>5</v>
      </c>
      <c r="D198" s="43">
        <v>4</v>
      </c>
      <c r="E198" s="44" t="s">
        <v>28</v>
      </c>
      <c r="F198" s="103">
        <v>1302</v>
      </c>
      <c r="G198" s="46">
        <f t="shared" si="60"/>
        <v>1171.8</v>
      </c>
      <c r="H198" s="46">
        <f t="shared" si="61"/>
        <v>1106.7</v>
      </c>
      <c r="I198" s="46">
        <f t="shared" si="62"/>
        <v>1041.6000000000001</v>
      </c>
      <c r="J198" s="46">
        <f t="shared" si="63"/>
        <v>976.5</v>
      </c>
      <c r="K198" s="46">
        <f t="shared" si="64"/>
        <v>911.4</v>
      </c>
      <c r="L198" s="46">
        <f t="shared" si="65"/>
        <v>846.30000000000007</v>
      </c>
      <c r="M198" s="46">
        <f t="shared" si="66"/>
        <v>781.19999999999993</v>
      </c>
      <c r="N198" s="47"/>
      <c r="O198" s="36">
        <f t="shared" si="57"/>
        <v>0</v>
      </c>
      <c r="P198" s="43">
        <f t="shared" si="58"/>
        <v>0</v>
      </c>
      <c r="Q198" s="49">
        <f t="shared" si="59"/>
        <v>0</v>
      </c>
      <c r="R198" s="43"/>
      <c r="S198" s="50">
        <v>2000000058665</v>
      </c>
      <c r="T198" s="10"/>
      <c r="U198" s="12"/>
      <c r="V198" s="12"/>
      <c r="W198" s="12"/>
      <c r="X198" s="12"/>
      <c r="Y198" s="12"/>
      <c r="Z198" s="12"/>
    </row>
    <row r="199" spans="1:26" ht="15" hidden="1" customHeight="1" x14ac:dyDescent="0.3">
      <c r="A199" s="101" t="s">
        <v>384</v>
      </c>
      <c r="B199" s="42" t="s">
        <v>385</v>
      </c>
      <c r="C199" s="43">
        <v>15</v>
      </c>
      <c r="D199" s="43">
        <v>9</v>
      </c>
      <c r="E199" s="44" t="s">
        <v>28</v>
      </c>
      <c r="F199" s="45">
        <v>3434</v>
      </c>
      <c r="G199" s="46">
        <f t="shared" si="60"/>
        <v>3090.6</v>
      </c>
      <c r="H199" s="46">
        <f t="shared" si="61"/>
        <v>2918.9</v>
      </c>
      <c r="I199" s="46">
        <f t="shared" si="62"/>
        <v>2747.2000000000003</v>
      </c>
      <c r="J199" s="46">
        <f t="shared" si="63"/>
        <v>2575.5</v>
      </c>
      <c r="K199" s="46">
        <f t="shared" si="64"/>
        <v>2403.7999999999997</v>
      </c>
      <c r="L199" s="46">
        <f t="shared" si="65"/>
        <v>2232.1</v>
      </c>
      <c r="M199" s="46">
        <f t="shared" si="66"/>
        <v>2060.4</v>
      </c>
      <c r="N199" s="47"/>
      <c r="O199" s="48">
        <f t="shared" si="57"/>
        <v>0</v>
      </c>
      <c r="P199" s="43">
        <f t="shared" si="58"/>
        <v>0</v>
      </c>
      <c r="Q199" s="49">
        <f t="shared" si="59"/>
        <v>0</v>
      </c>
      <c r="R199" s="43"/>
      <c r="S199" s="50">
        <v>2000000058672</v>
      </c>
      <c r="T199" s="10"/>
      <c r="U199" s="12"/>
      <c r="V199" s="12"/>
      <c r="W199" s="12"/>
      <c r="X199" s="12"/>
      <c r="Y199" s="12"/>
      <c r="Z199" s="12"/>
    </row>
    <row r="200" spans="1:26" ht="15" hidden="1" customHeight="1" x14ac:dyDescent="0.3">
      <c r="A200" s="101" t="s">
        <v>386</v>
      </c>
      <c r="B200" s="42" t="s">
        <v>387</v>
      </c>
      <c r="C200" s="43">
        <v>30</v>
      </c>
      <c r="D200" s="43">
        <v>21</v>
      </c>
      <c r="E200" s="44" t="s">
        <v>28</v>
      </c>
      <c r="F200" s="45">
        <v>6132</v>
      </c>
      <c r="G200" s="46">
        <f t="shared" si="60"/>
        <v>5518.8</v>
      </c>
      <c r="H200" s="46">
        <f t="shared" si="61"/>
        <v>5212.2</v>
      </c>
      <c r="I200" s="46">
        <f t="shared" si="62"/>
        <v>4905.6000000000004</v>
      </c>
      <c r="J200" s="46">
        <f t="shared" si="63"/>
        <v>4599</v>
      </c>
      <c r="K200" s="46">
        <f t="shared" si="64"/>
        <v>4292.3999999999996</v>
      </c>
      <c r="L200" s="46">
        <f t="shared" si="65"/>
        <v>3985.8</v>
      </c>
      <c r="M200" s="46">
        <f t="shared" si="66"/>
        <v>3679.2</v>
      </c>
      <c r="N200" s="47"/>
      <c r="O200" s="48">
        <f t="shared" si="57"/>
        <v>0</v>
      </c>
      <c r="P200" s="43">
        <f t="shared" si="58"/>
        <v>0</v>
      </c>
      <c r="Q200" s="49">
        <f t="shared" si="59"/>
        <v>0</v>
      </c>
      <c r="R200" s="43"/>
      <c r="S200" s="50">
        <v>2000000058689</v>
      </c>
      <c r="T200" s="10"/>
      <c r="U200" s="12"/>
      <c r="V200" s="12"/>
      <c r="W200" s="12"/>
      <c r="X200" s="12"/>
      <c r="Y200" s="12"/>
      <c r="Z200" s="12"/>
    </row>
    <row r="201" spans="1:26" ht="15" hidden="1" customHeight="1" x14ac:dyDescent="0.3">
      <c r="A201" s="101" t="s">
        <v>388</v>
      </c>
      <c r="B201" s="42" t="s">
        <v>389</v>
      </c>
      <c r="C201" s="43">
        <v>1</v>
      </c>
      <c r="D201" s="43">
        <v>0.7</v>
      </c>
      <c r="E201" s="44" t="s">
        <v>28</v>
      </c>
      <c r="F201" s="103">
        <v>100</v>
      </c>
      <c r="G201" s="46">
        <f t="shared" si="60"/>
        <v>90</v>
      </c>
      <c r="H201" s="46">
        <f t="shared" si="61"/>
        <v>85</v>
      </c>
      <c r="I201" s="46">
        <f t="shared" si="62"/>
        <v>80</v>
      </c>
      <c r="J201" s="46">
        <f t="shared" si="63"/>
        <v>75</v>
      </c>
      <c r="K201" s="46">
        <f t="shared" si="64"/>
        <v>70</v>
      </c>
      <c r="L201" s="46">
        <f t="shared" si="65"/>
        <v>65</v>
      </c>
      <c r="M201" s="46">
        <f t="shared" si="66"/>
        <v>60</v>
      </c>
      <c r="N201" s="47"/>
      <c r="O201" s="36">
        <f t="shared" si="57"/>
        <v>0</v>
      </c>
      <c r="P201" s="43">
        <f t="shared" si="58"/>
        <v>0</v>
      </c>
      <c r="Q201" s="49">
        <f t="shared" si="59"/>
        <v>0</v>
      </c>
      <c r="R201" s="43"/>
      <c r="S201" s="50"/>
      <c r="T201" s="10"/>
      <c r="U201" s="12"/>
      <c r="V201" s="12"/>
      <c r="W201" s="12"/>
      <c r="X201" s="12"/>
      <c r="Y201" s="12"/>
      <c r="Z201" s="12"/>
    </row>
    <row r="202" spans="1:26" ht="15" hidden="1" customHeight="1" x14ac:dyDescent="0.3">
      <c r="A202" s="101" t="s">
        <v>390</v>
      </c>
      <c r="B202" s="96" t="s">
        <v>391</v>
      </c>
      <c r="C202" s="43">
        <v>14</v>
      </c>
      <c r="D202" s="43">
        <v>9</v>
      </c>
      <c r="E202" s="44" t="s">
        <v>28</v>
      </c>
      <c r="F202" s="103">
        <v>1471</v>
      </c>
      <c r="G202" s="46">
        <f t="shared" si="60"/>
        <v>1323.9</v>
      </c>
      <c r="H202" s="46">
        <f t="shared" si="61"/>
        <v>1250.3499999999999</v>
      </c>
      <c r="I202" s="46">
        <f t="shared" si="62"/>
        <v>1176.8</v>
      </c>
      <c r="J202" s="46">
        <f t="shared" si="63"/>
        <v>1103.25</v>
      </c>
      <c r="K202" s="46">
        <f t="shared" si="64"/>
        <v>1029.7</v>
      </c>
      <c r="L202" s="46">
        <f t="shared" si="65"/>
        <v>956.15</v>
      </c>
      <c r="M202" s="46">
        <f t="shared" si="66"/>
        <v>882.6</v>
      </c>
      <c r="N202" s="47"/>
      <c r="O202" s="36">
        <f t="shared" si="57"/>
        <v>0</v>
      </c>
      <c r="P202" s="43">
        <f t="shared" si="58"/>
        <v>0</v>
      </c>
      <c r="Q202" s="49">
        <f t="shared" si="59"/>
        <v>0</v>
      </c>
      <c r="R202" s="43"/>
      <c r="S202" s="50">
        <v>2000000058603</v>
      </c>
      <c r="T202" s="10"/>
      <c r="U202" s="12"/>
      <c r="V202" s="12"/>
      <c r="W202" s="12"/>
      <c r="X202" s="12"/>
      <c r="Y202" s="12"/>
      <c r="Z202" s="12"/>
    </row>
    <row r="203" spans="1:26" ht="15" hidden="1" customHeight="1" x14ac:dyDescent="0.3">
      <c r="A203" s="101" t="s">
        <v>392</v>
      </c>
      <c r="B203" s="96" t="s">
        <v>393</v>
      </c>
      <c r="C203" s="43">
        <v>30</v>
      </c>
      <c r="D203" s="43">
        <v>21</v>
      </c>
      <c r="E203" s="44" t="s">
        <v>28</v>
      </c>
      <c r="F203" s="103">
        <v>2974</v>
      </c>
      <c r="G203" s="46">
        <f t="shared" si="60"/>
        <v>2676.6</v>
      </c>
      <c r="H203" s="46">
        <f t="shared" si="61"/>
        <v>2527.9</v>
      </c>
      <c r="I203" s="46">
        <f t="shared" si="62"/>
        <v>2379.2000000000003</v>
      </c>
      <c r="J203" s="46">
        <f t="shared" si="63"/>
        <v>2230.5</v>
      </c>
      <c r="K203" s="46">
        <f t="shared" si="64"/>
        <v>2081.7999999999997</v>
      </c>
      <c r="L203" s="46">
        <f t="shared" si="65"/>
        <v>1933.1000000000001</v>
      </c>
      <c r="M203" s="46">
        <f t="shared" si="66"/>
        <v>1784.3999999999999</v>
      </c>
      <c r="N203" s="47"/>
      <c r="O203" s="36">
        <f t="shared" si="57"/>
        <v>0</v>
      </c>
      <c r="P203" s="43">
        <f t="shared" si="58"/>
        <v>0</v>
      </c>
      <c r="Q203" s="49">
        <f t="shared" si="59"/>
        <v>0</v>
      </c>
      <c r="R203" s="43"/>
      <c r="S203" s="50">
        <v>2000000058559</v>
      </c>
      <c r="T203" s="10"/>
      <c r="U203" s="12"/>
      <c r="V203" s="12"/>
      <c r="W203" s="12"/>
      <c r="X203" s="12"/>
      <c r="Y203" s="12"/>
      <c r="Z203" s="12"/>
    </row>
    <row r="204" spans="1:26" ht="15" hidden="1" customHeight="1" x14ac:dyDescent="0.3">
      <c r="A204" s="101" t="s">
        <v>394</v>
      </c>
      <c r="B204" s="42" t="s">
        <v>395</v>
      </c>
      <c r="C204" s="43" t="s">
        <v>396</v>
      </c>
      <c r="D204" s="43">
        <v>4</v>
      </c>
      <c r="E204" s="44" t="s">
        <v>28</v>
      </c>
      <c r="F204" s="103">
        <v>810</v>
      </c>
      <c r="G204" s="46">
        <f t="shared" si="60"/>
        <v>729</v>
      </c>
      <c r="H204" s="46">
        <f t="shared" si="61"/>
        <v>688.5</v>
      </c>
      <c r="I204" s="46">
        <f t="shared" si="62"/>
        <v>648</v>
      </c>
      <c r="J204" s="46">
        <f t="shared" si="63"/>
        <v>607.5</v>
      </c>
      <c r="K204" s="46">
        <f t="shared" si="64"/>
        <v>567</v>
      </c>
      <c r="L204" s="46">
        <f t="shared" si="65"/>
        <v>526.5</v>
      </c>
      <c r="M204" s="46">
        <f t="shared" si="66"/>
        <v>486</v>
      </c>
      <c r="N204" s="47"/>
      <c r="O204" s="36">
        <f t="shared" si="57"/>
        <v>0</v>
      </c>
      <c r="P204" s="43">
        <f t="shared" si="58"/>
        <v>0</v>
      </c>
      <c r="Q204" s="49">
        <f t="shared" si="59"/>
        <v>0</v>
      </c>
      <c r="R204" s="43"/>
      <c r="S204" s="50" t="s">
        <v>397</v>
      </c>
      <c r="T204" s="10"/>
      <c r="U204" s="12"/>
      <c r="V204" s="12"/>
      <c r="W204" s="12"/>
      <c r="X204" s="12"/>
      <c r="Y204" s="12"/>
      <c r="Z204" s="12"/>
    </row>
    <row r="205" spans="1:26" ht="15" hidden="1" customHeight="1" x14ac:dyDescent="0.3">
      <c r="A205" s="101" t="s">
        <v>398</v>
      </c>
      <c r="B205" s="42" t="s">
        <v>399</v>
      </c>
      <c r="C205" s="43" t="s">
        <v>354</v>
      </c>
      <c r="D205" s="43">
        <v>9</v>
      </c>
      <c r="E205" s="44" t="s">
        <v>28</v>
      </c>
      <c r="F205" s="103">
        <v>1725</v>
      </c>
      <c r="G205" s="46">
        <f t="shared" si="60"/>
        <v>1552.5</v>
      </c>
      <c r="H205" s="46">
        <f t="shared" si="61"/>
        <v>1466.25</v>
      </c>
      <c r="I205" s="46">
        <f t="shared" si="62"/>
        <v>1380</v>
      </c>
      <c r="J205" s="46">
        <f t="shared" si="63"/>
        <v>1293.75</v>
      </c>
      <c r="K205" s="46">
        <f t="shared" si="64"/>
        <v>1207.5</v>
      </c>
      <c r="L205" s="46">
        <f t="shared" si="65"/>
        <v>1121.25</v>
      </c>
      <c r="M205" s="46">
        <f t="shared" si="66"/>
        <v>1035</v>
      </c>
      <c r="N205" s="47"/>
      <c r="O205" s="36">
        <f t="shared" si="57"/>
        <v>0</v>
      </c>
      <c r="P205" s="43">
        <f t="shared" si="58"/>
        <v>0</v>
      </c>
      <c r="Q205" s="49">
        <f t="shared" si="59"/>
        <v>0</v>
      </c>
      <c r="R205" s="43"/>
      <c r="S205" s="50" t="s">
        <v>400</v>
      </c>
      <c r="T205" s="10"/>
      <c r="U205" s="12"/>
      <c r="V205" s="12"/>
      <c r="W205" s="12"/>
      <c r="X205" s="12"/>
      <c r="Y205" s="12"/>
      <c r="Z205" s="12"/>
    </row>
    <row r="206" spans="1:26" ht="15" hidden="1" customHeight="1" x14ac:dyDescent="0.3">
      <c r="A206" s="101" t="s">
        <v>401</v>
      </c>
      <c r="B206" s="42" t="s">
        <v>402</v>
      </c>
      <c r="C206" s="43" t="s">
        <v>358</v>
      </c>
      <c r="D206" s="43">
        <v>21</v>
      </c>
      <c r="E206" s="44" t="s">
        <v>28</v>
      </c>
      <c r="F206" s="103">
        <v>3538</v>
      </c>
      <c r="G206" s="46">
        <f t="shared" si="60"/>
        <v>3184.2000000000003</v>
      </c>
      <c r="H206" s="46">
        <f t="shared" si="61"/>
        <v>3007.2999999999997</v>
      </c>
      <c r="I206" s="46">
        <f t="shared" si="62"/>
        <v>2830.4</v>
      </c>
      <c r="J206" s="46">
        <f t="shared" si="63"/>
        <v>2653.5</v>
      </c>
      <c r="K206" s="46">
        <f t="shared" si="64"/>
        <v>2476.6</v>
      </c>
      <c r="L206" s="46">
        <f t="shared" si="65"/>
        <v>2299.7000000000003</v>
      </c>
      <c r="M206" s="46">
        <f t="shared" si="66"/>
        <v>2122.7999999999997</v>
      </c>
      <c r="N206" s="47"/>
      <c r="O206" s="36">
        <f t="shared" si="57"/>
        <v>0</v>
      </c>
      <c r="P206" s="43">
        <f t="shared" si="58"/>
        <v>0</v>
      </c>
      <c r="Q206" s="49">
        <f t="shared" si="59"/>
        <v>0</v>
      </c>
      <c r="R206" s="43"/>
      <c r="S206" s="50" t="s">
        <v>403</v>
      </c>
      <c r="T206" s="10"/>
      <c r="U206" s="12"/>
      <c r="V206" s="12"/>
      <c r="W206" s="12"/>
      <c r="X206" s="12"/>
      <c r="Y206" s="12"/>
      <c r="Z206" s="12"/>
    </row>
    <row r="207" spans="1:26" ht="15" hidden="1" customHeight="1" x14ac:dyDescent="0.3">
      <c r="A207" s="101" t="s">
        <v>382</v>
      </c>
      <c r="B207" s="42" t="s">
        <v>383</v>
      </c>
      <c r="C207" s="43">
        <v>5</v>
      </c>
      <c r="D207" s="43">
        <v>4</v>
      </c>
      <c r="E207" s="44" t="s">
        <v>28</v>
      </c>
      <c r="F207" s="103">
        <v>1291</v>
      </c>
      <c r="G207" s="46">
        <f t="shared" si="60"/>
        <v>1161.9000000000001</v>
      </c>
      <c r="H207" s="46">
        <f t="shared" si="61"/>
        <v>1097.3499999999999</v>
      </c>
      <c r="I207" s="46">
        <f t="shared" si="62"/>
        <v>1032.8</v>
      </c>
      <c r="J207" s="46">
        <f t="shared" si="63"/>
        <v>968.25</v>
      </c>
      <c r="K207" s="46">
        <f t="shared" si="64"/>
        <v>903.69999999999993</v>
      </c>
      <c r="L207" s="46">
        <f t="shared" si="65"/>
        <v>839.15</v>
      </c>
      <c r="M207" s="46">
        <f t="shared" si="66"/>
        <v>774.6</v>
      </c>
      <c r="N207" s="47"/>
      <c r="O207" s="36">
        <f t="shared" si="57"/>
        <v>0</v>
      </c>
      <c r="P207" s="43">
        <f t="shared" si="58"/>
        <v>0</v>
      </c>
      <c r="Q207" s="49">
        <f t="shared" si="59"/>
        <v>0</v>
      </c>
      <c r="R207" s="43"/>
      <c r="S207" s="50">
        <v>2000000058665</v>
      </c>
      <c r="T207" s="10"/>
      <c r="U207" s="12"/>
      <c r="V207" s="12"/>
      <c r="W207" s="12"/>
      <c r="X207" s="12"/>
      <c r="Y207" s="12"/>
      <c r="Z207" s="12"/>
    </row>
    <row r="208" spans="1:26" ht="15" hidden="1" customHeight="1" x14ac:dyDescent="0.3">
      <c r="A208" s="101" t="s">
        <v>404</v>
      </c>
      <c r="B208" s="42" t="s">
        <v>405</v>
      </c>
      <c r="C208" s="43">
        <v>0.75</v>
      </c>
      <c r="D208" s="43">
        <v>0.5</v>
      </c>
      <c r="E208" s="44" t="s">
        <v>306</v>
      </c>
      <c r="F208" s="103">
        <v>182</v>
      </c>
      <c r="G208" s="46">
        <f t="shared" si="60"/>
        <v>163.80000000000001</v>
      </c>
      <c r="H208" s="46">
        <f t="shared" si="61"/>
        <v>154.69999999999999</v>
      </c>
      <c r="I208" s="46">
        <f t="shared" si="62"/>
        <v>145.6</v>
      </c>
      <c r="J208" s="46">
        <f t="shared" si="63"/>
        <v>136.5</v>
      </c>
      <c r="K208" s="46">
        <f t="shared" si="64"/>
        <v>127.39999999999999</v>
      </c>
      <c r="L208" s="46">
        <f t="shared" si="65"/>
        <v>118.3</v>
      </c>
      <c r="M208" s="46">
        <f t="shared" si="66"/>
        <v>109.2</v>
      </c>
      <c r="N208" s="47"/>
      <c r="O208" s="36">
        <f t="shared" si="57"/>
        <v>0</v>
      </c>
      <c r="P208" s="43">
        <f t="shared" si="58"/>
        <v>0</v>
      </c>
      <c r="Q208" s="49">
        <f t="shared" si="59"/>
        <v>0</v>
      </c>
      <c r="R208" s="43"/>
      <c r="S208" s="50">
        <v>2000000046938</v>
      </c>
      <c r="T208" s="10"/>
      <c r="U208" s="12"/>
      <c r="V208" s="12"/>
      <c r="W208" s="12"/>
      <c r="X208" s="12"/>
      <c r="Y208" s="12"/>
      <c r="Z208" s="12"/>
    </row>
    <row r="209" spans="1:26" ht="15" hidden="1" customHeight="1" x14ac:dyDescent="0.3">
      <c r="A209" s="101" t="s">
        <v>406</v>
      </c>
      <c r="B209" s="42" t="s">
        <v>407</v>
      </c>
      <c r="C209" s="43">
        <v>1.5</v>
      </c>
      <c r="D209" s="43">
        <v>1.2</v>
      </c>
      <c r="E209" s="44" t="s">
        <v>306</v>
      </c>
      <c r="F209" s="103">
        <v>283</v>
      </c>
      <c r="G209" s="46">
        <f t="shared" si="60"/>
        <v>254.70000000000002</v>
      </c>
      <c r="H209" s="46">
        <f t="shared" si="61"/>
        <v>240.54999999999998</v>
      </c>
      <c r="I209" s="46">
        <f t="shared" si="62"/>
        <v>226.4</v>
      </c>
      <c r="J209" s="46">
        <f t="shared" si="63"/>
        <v>212.25</v>
      </c>
      <c r="K209" s="46">
        <f t="shared" si="64"/>
        <v>198.1</v>
      </c>
      <c r="L209" s="46">
        <f t="shared" si="65"/>
        <v>183.95000000000002</v>
      </c>
      <c r="M209" s="46">
        <f t="shared" si="66"/>
        <v>169.79999999999998</v>
      </c>
      <c r="N209" s="47"/>
      <c r="O209" s="36">
        <f t="shared" si="57"/>
        <v>0</v>
      </c>
      <c r="P209" s="43">
        <f t="shared" si="58"/>
        <v>0</v>
      </c>
      <c r="Q209" s="49">
        <f t="shared" si="59"/>
        <v>0</v>
      </c>
      <c r="R209" s="43"/>
      <c r="S209" s="50">
        <v>2000000046945</v>
      </c>
      <c r="T209" s="10"/>
      <c r="U209" s="12"/>
      <c r="V209" s="12"/>
      <c r="W209" s="12"/>
      <c r="X209" s="12"/>
      <c r="Y209" s="12"/>
      <c r="Z209" s="12"/>
    </row>
    <row r="210" spans="1:26" ht="15" hidden="1" customHeight="1" x14ac:dyDescent="0.3">
      <c r="A210" s="51" t="s">
        <v>408</v>
      </c>
      <c r="B210" s="105" t="s">
        <v>409</v>
      </c>
      <c r="C210" s="43">
        <v>3</v>
      </c>
      <c r="D210" s="43">
        <v>2</v>
      </c>
      <c r="E210" s="44" t="s">
        <v>306</v>
      </c>
      <c r="F210" s="103">
        <v>486</v>
      </c>
      <c r="G210" s="46">
        <f t="shared" si="60"/>
        <v>437.40000000000003</v>
      </c>
      <c r="H210" s="46">
        <f t="shared" si="61"/>
        <v>413.09999999999997</v>
      </c>
      <c r="I210" s="46">
        <f t="shared" si="62"/>
        <v>388.8</v>
      </c>
      <c r="J210" s="46">
        <f t="shared" si="63"/>
        <v>364.5</v>
      </c>
      <c r="K210" s="46">
        <f t="shared" si="64"/>
        <v>340.2</v>
      </c>
      <c r="L210" s="46">
        <f t="shared" si="65"/>
        <v>315.90000000000003</v>
      </c>
      <c r="M210" s="46">
        <f t="shared" si="66"/>
        <v>291.59999999999997</v>
      </c>
      <c r="N210" s="47"/>
      <c r="O210" s="36">
        <f t="shared" si="57"/>
        <v>0</v>
      </c>
      <c r="P210" s="43">
        <f t="shared" si="58"/>
        <v>0</v>
      </c>
      <c r="Q210" s="49">
        <f t="shared" si="59"/>
        <v>0</v>
      </c>
      <c r="R210" s="43"/>
      <c r="S210" s="50">
        <v>2000000046952</v>
      </c>
      <c r="T210" s="10"/>
      <c r="U210" s="12"/>
      <c r="V210" s="12"/>
      <c r="W210" s="12"/>
      <c r="X210" s="12"/>
      <c r="Y210" s="12"/>
      <c r="Z210" s="12"/>
    </row>
    <row r="211" spans="1:26" ht="15" hidden="1" customHeight="1" x14ac:dyDescent="0.3">
      <c r="A211" s="101" t="s">
        <v>410</v>
      </c>
      <c r="B211" s="42" t="s">
        <v>411</v>
      </c>
      <c r="C211" s="43">
        <v>12</v>
      </c>
      <c r="D211" s="43">
        <v>9</v>
      </c>
      <c r="E211" s="44" t="s">
        <v>28</v>
      </c>
      <c r="F211" s="103">
        <v>1673</v>
      </c>
      <c r="G211" s="46">
        <f t="shared" si="60"/>
        <v>1505.7</v>
      </c>
      <c r="H211" s="46">
        <f t="shared" si="61"/>
        <v>1422.05</v>
      </c>
      <c r="I211" s="46">
        <f t="shared" si="62"/>
        <v>1338.4</v>
      </c>
      <c r="J211" s="46">
        <f t="shared" si="63"/>
        <v>1254.75</v>
      </c>
      <c r="K211" s="46">
        <f t="shared" si="64"/>
        <v>1171.0999999999999</v>
      </c>
      <c r="L211" s="46">
        <f t="shared" si="65"/>
        <v>1087.45</v>
      </c>
      <c r="M211" s="46">
        <f t="shared" si="66"/>
        <v>1003.8</v>
      </c>
      <c r="N211" s="47"/>
      <c r="O211" s="36">
        <f t="shared" si="57"/>
        <v>0</v>
      </c>
      <c r="P211" s="43">
        <f t="shared" si="58"/>
        <v>0</v>
      </c>
      <c r="Q211" s="49">
        <f t="shared" si="59"/>
        <v>0</v>
      </c>
      <c r="R211" s="43"/>
      <c r="S211" s="50">
        <v>2000000056517</v>
      </c>
      <c r="T211" s="10"/>
      <c r="U211" s="12"/>
      <c r="V211" s="12"/>
      <c r="W211" s="12"/>
      <c r="X211" s="12"/>
      <c r="Y211" s="12"/>
      <c r="Z211" s="12"/>
    </row>
    <row r="212" spans="1:26" ht="15" hidden="1" customHeight="1" x14ac:dyDescent="0.3">
      <c r="A212" s="51" t="s">
        <v>412</v>
      </c>
      <c r="B212" s="105" t="s">
        <v>413</v>
      </c>
      <c r="C212" s="43">
        <v>5</v>
      </c>
      <c r="D212" s="43">
        <v>4</v>
      </c>
      <c r="E212" s="44" t="s">
        <v>28</v>
      </c>
      <c r="F212" s="106">
        <v>1098</v>
      </c>
      <c r="G212" s="46">
        <f t="shared" si="60"/>
        <v>988.2</v>
      </c>
      <c r="H212" s="46">
        <f t="shared" si="61"/>
        <v>933.3</v>
      </c>
      <c r="I212" s="46">
        <f t="shared" si="62"/>
        <v>878.40000000000009</v>
      </c>
      <c r="J212" s="46">
        <f t="shared" si="63"/>
        <v>823.5</v>
      </c>
      <c r="K212" s="46">
        <f t="shared" si="64"/>
        <v>768.59999999999991</v>
      </c>
      <c r="L212" s="46">
        <f t="shared" si="65"/>
        <v>713.7</v>
      </c>
      <c r="M212" s="46">
        <f t="shared" si="66"/>
        <v>658.8</v>
      </c>
      <c r="N212" s="47"/>
      <c r="O212" s="36">
        <f t="shared" si="57"/>
        <v>0</v>
      </c>
      <c r="P212" s="43">
        <f t="shared" si="58"/>
        <v>0</v>
      </c>
      <c r="Q212" s="49">
        <f t="shared" si="59"/>
        <v>0</v>
      </c>
      <c r="R212" s="43"/>
      <c r="S212" s="50" t="s">
        <v>414</v>
      </c>
      <c r="T212" s="43"/>
      <c r="U212" s="51"/>
      <c r="V212" s="51"/>
      <c r="W212" s="51"/>
      <c r="X212" s="51"/>
      <c r="Y212" s="51"/>
      <c r="Z212" s="51"/>
    </row>
    <row r="213" spans="1:26" ht="15" hidden="1" customHeight="1" x14ac:dyDescent="0.3">
      <c r="A213" s="51" t="s">
        <v>415</v>
      </c>
      <c r="B213" s="105" t="s">
        <v>416</v>
      </c>
      <c r="C213" s="43">
        <v>14</v>
      </c>
      <c r="D213" s="43">
        <v>9</v>
      </c>
      <c r="E213" s="44" t="s">
        <v>28</v>
      </c>
      <c r="F213" s="106">
        <v>2535</v>
      </c>
      <c r="G213" s="46">
        <f t="shared" si="60"/>
        <v>2281.5</v>
      </c>
      <c r="H213" s="46">
        <f t="shared" si="61"/>
        <v>2154.75</v>
      </c>
      <c r="I213" s="46">
        <f t="shared" si="62"/>
        <v>2028</v>
      </c>
      <c r="J213" s="46">
        <f t="shared" si="63"/>
        <v>1901.25</v>
      </c>
      <c r="K213" s="46">
        <f t="shared" si="64"/>
        <v>1774.5</v>
      </c>
      <c r="L213" s="46">
        <f t="shared" si="65"/>
        <v>1647.75</v>
      </c>
      <c r="M213" s="46">
        <f t="shared" si="66"/>
        <v>1521</v>
      </c>
      <c r="N213" s="47"/>
      <c r="O213" s="36">
        <f t="shared" si="57"/>
        <v>0</v>
      </c>
      <c r="P213" s="43">
        <f t="shared" si="58"/>
        <v>0</v>
      </c>
      <c r="Q213" s="49">
        <f t="shared" si="59"/>
        <v>0</v>
      </c>
      <c r="R213" s="43"/>
      <c r="S213" s="50" t="s">
        <v>417</v>
      </c>
      <c r="T213" s="43"/>
      <c r="U213" s="51"/>
      <c r="V213" s="51"/>
      <c r="W213" s="51"/>
      <c r="X213" s="51"/>
      <c r="Y213" s="51"/>
      <c r="Z213" s="51"/>
    </row>
    <row r="214" spans="1:26" ht="15" hidden="1" customHeight="1" x14ac:dyDescent="0.3">
      <c r="A214" s="51" t="s">
        <v>418</v>
      </c>
      <c r="B214" s="105" t="s">
        <v>419</v>
      </c>
      <c r="C214" s="43">
        <v>30</v>
      </c>
      <c r="D214" s="43">
        <v>21</v>
      </c>
      <c r="E214" s="44" t="s">
        <v>28</v>
      </c>
      <c r="F214" s="106">
        <v>5258</v>
      </c>
      <c r="G214" s="46">
        <f t="shared" si="60"/>
        <v>4732.2</v>
      </c>
      <c r="H214" s="46">
        <f t="shared" si="61"/>
        <v>4469.3</v>
      </c>
      <c r="I214" s="46">
        <f t="shared" si="62"/>
        <v>4206.4000000000005</v>
      </c>
      <c r="J214" s="46">
        <f t="shared" si="63"/>
        <v>3943.5</v>
      </c>
      <c r="K214" s="46">
        <f t="shared" si="64"/>
        <v>3680.6</v>
      </c>
      <c r="L214" s="46">
        <f t="shared" si="65"/>
        <v>3417.7000000000003</v>
      </c>
      <c r="M214" s="46">
        <f t="shared" si="66"/>
        <v>3154.7999999999997</v>
      </c>
      <c r="N214" s="47"/>
      <c r="O214" s="36">
        <f t="shared" si="57"/>
        <v>0</v>
      </c>
      <c r="P214" s="43">
        <f t="shared" si="58"/>
        <v>0</v>
      </c>
      <c r="Q214" s="49">
        <f t="shared" si="59"/>
        <v>0</v>
      </c>
      <c r="R214" s="43"/>
      <c r="S214" s="50" t="s">
        <v>420</v>
      </c>
      <c r="T214" s="43"/>
      <c r="U214" s="51"/>
      <c r="V214" s="51"/>
      <c r="W214" s="51"/>
      <c r="X214" s="51"/>
      <c r="Y214" s="51"/>
      <c r="Z214" s="51"/>
    </row>
    <row r="215" spans="1:26" ht="15" hidden="1" customHeight="1" x14ac:dyDescent="0.3">
      <c r="A215" s="51" t="s">
        <v>421</v>
      </c>
      <c r="B215" s="105" t="s">
        <v>422</v>
      </c>
      <c r="C215" s="43">
        <v>5</v>
      </c>
      <c r="D215" s="43">
        <v>4</v>
      </c>
      <c r="E215" s="44" t="s">
        <v>28</v>
      </c>
      <c r="F215" s="107">
        <v>1556</v>
      </c>
      <c r="G215" s="46">
        <f t="shared" si="60"/>
        <v>1400.4</v>
      </c>
      <c r="H215" s="46">
        <f t="shared" si="61"/>
        <v>1322.6</v>
      </c>
      <c r="I215" s="46">
        <f t="shared" si="62"/>
        <v>1244.8000000000002</v>
      </c>
      <c r="J215" s="46">
        <f t="shared" si="63"/>
        <v>1167</v>
      </c>
      <c r="K215" s="46">
        <f t="shared" si="64"/>
        <v>1089.1999999999998</v>
      </c>
      <c r="L215" s="46">
        <f t="shared" si="65"/>
        <v>1011.4000000000001</v>
      </c>
      <c r="M215" s="46">
        <f t="shared" si="66"/>
        <v>933.59999999999991</v>
      </c>
      <c r="N215" s="47"/>
      <c r="O215" s="48">
        <f t="shared" si="57"/>
        <v>0</v>
      </c>
      <c r="P215" s="43">
        <f t="shared" si="58"/>
        <v>0</v>
      </c>
      <c r="Q215" s="49">
        <f t="shared" si="59"/>
        <v>0</v>
      </c>
      <c r="R215" s="43"/>
      <c r="S215" s="50" t="s">
        <v>423</v>
      </c>
      <c r="T215" s="10"/>
      <c r="U215" s="12"/>
      <c r="V215" s="12"/>
      <c r="W215" s="12"/>
      <c r="X215" s="12"/>
      <c r="Y215" s="12"/>
      <c r="Z215" s="12"/>
    </row>
    <row r="216" spans="1:26" ht="15" hidden="1" customHeight="1" x14ac:dyDescent="0.3">
      <c r="A216" s="51" t="s">
        <v>424</v>
      </c>
      <c r="B216" s="105" t="s">
        <v>425</v>
      </c>
      <c r="C216" s="43">
        <v>14</v>
      </c>
      <c r="D216" s="43">
        <v>9</v>
      </c>
      <c r="E216" s="44" t="s">
        <v>28</v>
      </c>
      <c r="F216" s="107">
        <v>4094</v>
      </c>
      <c r="G216" s="46">
        <f t="shared" si="60"/>
        <v>3684.6</v>
      </c>
      <c r="H216" s="46">
        <f t="shared" si="61"/>
        <v>3479.9</v>
      </c>
      <c r="I216" s="46">
        <f t="shared" si="62"/>
        <v>3275.2000000000003</v>
      </c>
      <c r="J216" s="46">
        <f t="shared" si="63"/>
        <v>3070.5</v>
      </c>
      <c r="K216" s="46">
        <f t="shared" si="64"/>
        <v>2865.7999999999997</v>
      </c>
      <c r="L216" s="46">
        <f t="shared" si="65"/>
        <v>2661.1</v>
      </c>
      <c r="M216" s="46">
        <f t="shared" si="66"/>
        <v>2456.4</v>
      </c>
      <c r="N216" s="47"/>
      <c r="O216" s="48">
        <f t="shared" si="57"/>
        <v>0</v>
      </c>
      <c r="P216" s="43">
        <f t="shared" si="58"/>
        <v>0</v>
      </c>
      <c r="Q216" s="49">
        <f t="shared" si="59"/>
        <v>0</v>
      </c>
      <c r="R216" s="43"/>
      <c r="S216" s="50" t="s">
        <v>426</v>
      </c>
      <c r="T216" s="10"/>
      <c r="U216" s="12"/>
      <c r="V216" s="12"/>
      <c r="W216" s="12"/>
      <c r="X216" s="12"/>
      <c r="Y216" s="12"/>
      <c r="Z216" s="12"/>
    </row>
    <row r="217" spans="1:26" ht="15" hidden="1" customHeight="1" x14ac:dyDescent="0.3">
      <c r="A217" s="51" t="s">
        <v>427</v>
      </c>
      <c r="B217" s="105" t="s">
        <v>428</v>
      </c>
      <c r="C217" s="43">
        <v>30</v>
      </c>
      <c r="D217" s="43">
        <v>21</v>
      </c>
      <c r="E217" s="44" t="s">
        <v>28</v>
      </c>
      <c r="F217" s="107">
        <v>8415</v>
      </c>
      <c r="G217" s="46">
        <f t="shared" si="60"/>
        <v>7573.5</v>
      </c>
      <c r="H217" s="46">
        <f t="shared" si="61"/>
        <v>7152.75</v>
      </c>
      <c r="I217" s="46">
        <f t="shared" si="62"/>
        <v>6732</v>
      </c>
      <c r="J217" s="46">
        <f t="shared" si="63"/>
        <v>6311.25</v>
      </c>
      <c r="K217" s="46">
        <f t="shared" si="64"/>
        <v>5890.5</v>
      </c>
      <c r="L217" s="46">
        <f t="shared" si="65"/>
        <v>5469.75</v>
      </c>
      <c r="M217" s="46">
        <f t="shared" si="66"/>
        <v>5049</v>
      </c>
      <c r="N217" s="47"/>
      <c r="O217" s="48">
        <f t="shared" si="57"/>
        <v>0</v>
      </c>
      <c r="P217" s="43">
        <f t="shared" si="58"/>
        <v>0</v>
      </c>
      <c r="Q217" s="49">
        <f t="shared" si="59"/>
        <v>0</v>
      </c>
      <c r="R217" s="43"/>
      <c r="S217" s="50" t="s">
        <v>429</v>
      </c>
      <c r="T217" s="10"/>
      <c r="U217" s="12"/>
      <c r="V217" s="12"/>
      <c r="W217" s="12"/>
      <c r="X217" s="12"/>
      <c r="Y217" s="12"/>
      <c r="Z217" s="12"/>
    </row>
    <row r="218" spans="1:26" ht="15.75" customHeight="1" x14ac:dyDescent="0.3">
      <c r="A218" s="90" t="s">
        <v>430</v>
      </c>
      <c r="B218" s="91" t="s">
        <v>20</v>
      </c>
      <c r="C218" s="8"/>
      <c r="D218" s="8"/>
      <c r="E218" s="92"/>
      <c r="F218" s="4"/>
      <c r="G218" s="108"/>
      <c r="H218" s="8"/>
      <c r="I218" s="8"/>
      <c r="J218" s="8"/>
      <c r="K218" s="8"/>
      <c r="L218" s="8"/>
      <c r="M218" s="9"/>
      <c r="N218" s="109">
        <f>SUM(N219:N323)</f>
        <v>0</v>
      </c>
      <c r="O218" s="94">
        <f>SUM(O219:O323)</f>
        <v>0</v>
      </c>
      <c r="P218" s="8">
        <f>SUM(P219:P323)</f>
        <v>0</v>
      </c>
      <c r="Q218" s="9">
        <f>SUM(Q219:Q310)</f>
        <v>0</v>
      </c>
      <c r="R218" s="10"/>
      <c r="S218" s="95"/>
      <c r="T218" s="10"/>
      <c r="U218" s="12"/>
      <c r="V218" s="12"/>
      <c r="W218" s="12"/>
      <c r="X218" s="12"/>
      <c r="Y218" s="12"/>
      <c r="Z218" s="12"/>
    </row>
    <row r="219" spans="1:26" s="332" customFormat="1" ht="15.75" hidden="1" customHeight="1" x14ac:dyDescent="0.3">
      <c r="A219" s="358" t="s">
        <v>431</v>
      </c>
      <c r="B219" s="359" t="s">
        <v>432</v>
      </c>
      <c r="C219" s="360">
        <v>2.5000000000000001E-2</v>
      </c>
      <c r="D219" s="323" t="s">
        <v>433</v>
      </c>
      <c r="E219" s="324" t="s">
        <v>306</v>
      </c>
      <c r="F219" s="345">
        <v>159</v>
      </c>
      <c r="G219" s="328">
        <f t="shared" ref="G219:G243" si="67">F219*0.9</f>
        <v>143.1</v>
      </c>
      <c r="H219" s="326">
        <f t="shared" ref="H219:H243" si="68">F219*0.85</f>
        <v>135.15</v>
      </c>
      <c r="I219" s="326">
        <f t="shared" ref="I219:I243" si="69">F219*0.8</f>
        <v>127.2</v>
      </c>
      <c r="J219" s="326">
        <f t="shared" ref="J219:J243" si="70">F219*0.75</f>
        <v>119.25</v>
      </c>
      <c r="K219" s="326">
        <f t="shared" ref="K219:K243" si="71">F219*0.7</f>
        <v>111.3</v>
      </c>
      <c r="L219" s="326">
        <f t="shared" ref="L219:L243" si="72">F219*0.65</f>
        <v>103.35000000000001</v>
      </c>
      <c r="M219" s="361">
        <f t="shared" ref="M219:M243" si="73">F219*0.6</f>
        <v>95.399999999999991</v>
      </c>
      <c r="N219" s="362"/>
      <c r="O219" s="328">
        <f t="shared" ref="O219:O308" si="74">N219*F219</f>
        <v>0</v>
      </c>
      <c r="P219" s="323">
        <f t="shared" ref="P219:P308" si="75">N219*C219</f>
        <v>0</v>
      </c>
      <c r="Q219" s="329" t="s">
        <v>434</v>
      </c>
      <c r="R219" s="323"/>
      <c r="S219" s="355"/>
      <c r="T219" s="323"/>
      <c r="U219" s="330"/>
      <c r="V219" s="330"/>
      <c r="W219" s="330"/>
      <c r="X219" s="330"/>
      <c r="Y219" s="330"/>
      <c r="Z219" s="330"/>
    </row>
    <row r="220" spans="1:26" ht="15.75" customHeight="1" x14ac:dyDescent="0.3">
      <c r="A220" s="110" t="s">
        <v>435</v>
      </c>
      <c r="B220" s="373" t="s">
        <v>436</v>
      </c>
      <c r="C220" s="112">
        <v>0.03</v>
      </c>
      <c r="D220" s="10" t="s">
        <v>433</v>
      </c>
      <c r="E220" s="32" t="s">
        <v>306</v>
      </c>
      <c r="F220" s="113">
        <v>221</v>
      </c>
      <c r="G220" s="36">
        <f t="shared" si="67"/>
        <v>198.9</v>
      </c>
      <c r="H220" s="34">
        <f t="shared" si="68"/>
        <v>187.85</v>
      </c>
      <c r="I220" s="34">
        <f t="shared" si="69"/>
        <v>176.8</v>
      </c>
      <c r="J220" s="34">
        <f t="shared" si="70"/>
        <v>165.75</v>
      </c>
      <c r="K220" s="34">
        <f t="shared" si="71"/>
        <v>154.69999999999999</v>
      </c>
      <c r="L220" s="34">
        <f t="shared" si="72"/>
        <v>143.65</v>
      </c>
      <c r="M220" s="114">
        <f t="shared" si="73"/>
        <v>132.6</v>
      </c>
      <c r="N220" s="461"/>
      <c r="O220" s="36">
        <f t="shared" si="74"/>
        <v>0</v>
      </c>
      <c r="P220" s="10">
        <f t="shared" si="75"/>
        <v>0</v>
      </c>
      <c r="Q220" s="37" t="s">
        <v>434</v>
      </c>
      <c r="R220" s="10"/>
      <c r="S220" s="38">
        <v>2000000038926</v>
      </c>
      <c r="T220" s="10"/>
      <c r="U220" s="12"/>
      <c r="V220" s="12"/>
      <c r="W220" s="12"/>
      <c r="X220" s="12"/>
      <c r="Y220" s="12"/>
      <c r="Z220" s="12"/>
    </row>
    <row r="221" spans="1:26" ht="15.75" customHeight="1" x14ac:dyDescent="0.3">
      <c r="A221" s="110" t="s">
        <v>437</v>
      </c>
      <c r="B221" s="373" t="s">
        <v>438</v>
      </c>
      <c r="C221" s="112">
        <v>6.3E-2</v>
      </c>
      <c r="D221" s="10" t="s">
        <v>433</v>
      </c>
      <c r="E221" s="32" t="s">
        <v>306</v>
      </c>
      <c r="F221" s="113">
        <v>332</v>
      </c>
      <c r="G221" s="36">
        <f t="shared" si="67"/>
        <v>298.8</v>
      </c>
      <c r="H221" s="34">
        <f t="shared" si="68"/>
        <v>282.2</v>
      </c>
      <c r="I221" s="34">
        <f t="shared" si="69"/>
        <v>265.60000000000002</v>
      </c>
      <c r="J221" s="34">
        <f t="shared" si="70"/>
        <v>249</v>
      </c>
      <c r="K221" s="34">
        <f t="shared" si="71"/>
        <v>232.39999999999998</v>
      </c>
      <c r="L221" s="34">
        <f t="shared" si="72"/>
        <v>215.8</v>
      </c>
      <c r="M221" s="114">
        <f t="shared" si="73"/>
        <v>199.2</v>
      </c>
      <c r="N221" s="106"/>
      <c r="O221" s="36">
        <f t="shared" si="74"/>
        <v>0</v>
      </c>
      <c r="P221" s="10">
        <f t="shared" si="75"/>
        <v>0</v>
      </c>
      <c r="Q221" s="37" t="s">
        <v>434</v>
      </c>
      <c r="R221" s="10"/>
      <c r="S221" s="38">
        <v>2000000034614</v>
      </c>
      <c r="T221" s="10"/>
      <c r="U221" s="12"/>
      <c r="V221" s="12"/>
      <c r="W221" s="12"/>
      <c r="X221" s="12"/>
      <c r="Y221" s="12"/>
      <c r="Z221" s="12"/>
    </row>
    <row r="222" spans="1:26" ht="15.75" customHeight="1" x14ac:dyDescent="0.3">
      <c r="A222" s="110" t="s">
        <v>439</v>
      </c>
      <c r="B222" s="115" t="s">
        <v>440</v>
      </c>
      <c r="C222" s="116">
        <v>8.7999999999999995E-2</v>
      </c>
      <c r="D222" s="10" t="s">
        <v>433</v>
      </c>
      <c r="E222" s="32" t="s">
        <v>306</v>
      </c>
      <c r="F222" s="117">
        <v>418</v>
      </c>
      <c r="G222" s="36">
        <f t="shared" si="67"/>
        <v>376.2</v>
      </c>
      <c r="H222" s="34">
        <f t="shared" si="68"/>
        <v>355.3</v>
      </c>
      <c r="I222" s="34">
        <f t="shared" si="69"/>
        <v>334.40000000000003</v>
      </c>
      <c r="J222" s="34">
        <f t="shared" si="70"/>
        <v>313.5</v>
      </c>
      <c r="K222" s="34">
        <f t="shared" si="71"/>
        <v>292.59999999999997</v>
      </c>
      <c r="L222" s="34">
        <f t="shared" si="72"/>
        <v>271.7</v>
      </c>
      <c r="M222" s="114">
        <f t="shared" si="73"/>
        <v>250.79999999999998</v>
      </c>
      <c r="N222" s="106"/>
      <c r="O222" s="36">
        <f t="shared" si="74"/>
        <v>0</v>
      </c>
      <c r="P222" s="10">
        <f t="shared" si="75"/>
        <v>0</v>
      </c>
      <c r="Q222" s="37" t="s">
        <v>434</v>
      </c>
      <c r="R222" s="10"/>
      <c r="S222" s="38">
        <v>2000000034782</v>
      </c>
      <c r="T222" s="10"/>
      <c r="U222" s="12"/>
      <c r="V222" s="12"/>
      <c r="W222" s="12"/>
      <c r="X222" s="12"/>
      <c r="Y222" s="12"/>
      <c r="Z222" s="12"/>
    </row>
    <row r="223" spans="1:26" ht="15.75" customHeight="1" x14ac:dyDescent="0.3">
      <c r="A223" s="30" t="s">
        <v>441</v>
      </c>
      <c r="B223" s="39" t="s">
        <v>442</v>
      </c>
      <c r="C223" s="116">
        <v>0.1255</v>
      </c>
      <c r="D223" s="10" t="s">
        <v>433</v>
      </c>
      <c r="E223" s="32" t="s">
        <v>306</v>
      </c>
      <c r="F223" s="33">
        <v>532</v>
      </c>
      <c r="G223" s="36">
        <f t="shared" si="67"/>
        <v>478.8</v>
      </c>
      <c r="H223" s="34">
        <f t="shared" si="68"/>
        <v>452.2</v>
      </c>
      <c r="I223" s="34">
        <f t="shared" si="69"/>
        <v>425.6</v>
      </c>
      <c r="J223" s="34">
        <f t="shared" si="70"/>
        <v>399</v>
      </c>
      <c r="K223" s="34">
        <f t="shared" si="71"/>
        <v>372.4</v>
      </c>
      <c r="L223" s="34">
        <f t="shared" si="72"/>
        <v>345.8</v>
      </c>
      <c r="M223" s="114">
        <f t="shared" si="73"/>
        <v>319.2</v>
      </c>
      <c r="N223" s="35"/>
      <c r="O223" s="36">
        <f t="shared" si="74"/>
        <v>0</v>
      </c>
      <c r="P223" s="10">
        <f t="shared" si="75"/>
        <v>0</v>
      </c>
      <c r="Q223" s="37" t="s">
        <v>434</v>
      </c>
      <c r="R223" s="10"/>
      <c r="S223" s="38">
        <v>2000000034645</v>
      </c>
      <c r="T223" s="10"/>
      <c r="U223" s="12"/>
      <c r="V223" s="12"/>
      <c r="W223" s="12"/>
      <c r="X223" s="12"/>
      <c r="Y223" s="12"/>
      <c r="Z223" s="12"/>
    </row>
    <row r="224" spans="1:26" ht="15.75" customHeight="1" x14ac:dyDescent="0.3">
      <c r="A224" s="30" t="s">
        <v>443</v>
      </c>
      <c r="B224" s="39" t="s">
        <v>444</v>
      </c>
      <c r="C224" s="365">
        <v>0.17549999999999999</v>
      </c>
      <c r="D224" s="10" t="s">
        <v>433</v>
      </c>
      <c r="E224" s="12" t="s">
        <v>306</v>
      </c>
      <c r="F224" s="33">
        <v>653</v>
      </c>
      <c r="G224" s="34">
        <f t="shared" si="67"/>
        <v>587.70000000000005</v>
      </c>
      <c r="H224" s="34">
        <f t="shared" si="68"/>
        <v>555.04999999999995</v>
      </c>
      <c r="I224" s="34">
        <f t="shared" si="69"/>
        <v>522.4</v>
      </c>
      <c r="J224" s="34">
        <f t="shared" si="70"/>
        <v>489.75</v>
      </c>
      <c r="K224" s="34">
        <f t="shared" si="71"/>
        <v>457.09999999999997</v>
      </c>
      <c r="L224" s="34">
        <f t="shared" si="72"/>
        <v>424.45</v>
      </c>
      <c r="M224" s="34">
        <f t="shared" si="73"/>
        <v>391.8</v>
      </c>
      <c r="N224" s="35"/>
      <c r="O224" s="36">
        <f t="shared" si="74"/>
        <v>0</v>
      </c>
      <c r="P224" s="10">
        <f t="shared" si="75"/>
        <v>0</v>
      </c>
      <c r="Q224" s="37" t="s">
        <v>434</v>
      </c>
      <c r="R224" s="10"/>
      <c r="S224" s="38">
        <v>2000000034652</v>
      </c>
      <c r="T224" s="10"/>
      <c r="U224" s="12"/>
      <c r="V224" s="12"/>
      <c r="W224" s="12"/>
      <c r="X224" s="12"/>
      <c r="Y224" s="12"/>
      <c r="Z224" s="12"/>
    </row>
    <row r="225" spans="1:26" ht="15.75" customHeight="1" x14ac:dyDescent="0.3">
      <c r="A225" s="368" t="s">
        <v>445</v>
      </c>
      <c r="B225" s="366" t="s">
        <v>446</v>
      </c>
      <c r="C225" s="365">
        <v>0.26800000000000002</v>
      </c>
      <c r="D225" s="10" t="s">
        <v>433</v>
      </c>
      <c r="E225" s="12" t="s">
        <v>306</v>
      </c>
      <c r="F225" s="33">
        <v>860</v>
      </c>
      <c r="G225" s="34">
        <f t="shared" si="67"/>
        <v>774</v>
      </c>
      <c r="H225" s="369">
        <f t="shared" si="68"/>
        <v>731</v>
      </c>
      <c r="I225" s="369">
        <f t="shared" si="69"/>
        <v>688</v>
      </c>
      <c r="J225" s="369">
        <f t="shared" si="70"/>
        <v>645</v>
      </c>
      <c r="K225" s="369">
        <f t="shared" si="71"/>
        <v>602</v>
      </c>
      <c r="L225" s="369">
        <f t="shared" si="72"/>
        <v>559</v>
      </c>
      <c r="M225" s="370">
        <f t="shared" si="73"/>
        <v>516</v>
      </c>
      <c r="N225" s="35"/>
      <c r="O225" s="36">
        <f t="shared" si="74"/>
        <v>0</v>
      </c>
      <c r="P225" s="371">
        <f t="shared" si="75"/>
        <v>0</v>
      </c>
      <c r="Q225" s="372" t="s">
        <v>434</v>
      </c>
      <c r="R225" s="10"/>
      <c r="S225" s="38" t="str">
        <f>VLOOKUP(A225,Лист1!$B$2:$H$243,5,0)</f>
        <v>2000000034560</v>
      </c>
      <c r="T225" s="10"/>
      <c r="U225" s="12"/>
      <c r="V225" s="12"/>
      <c r="W225" s="12"/>
      <c r="X225" s="12"/>
      <c r="Y225" s="12"/>
      <c r="Z225" s="12"/>
    </row>
    <row r="226" spans="1:26" ht="15.75" customHeight="1" x14ac:dyDescent="0.3">
      <c r="A226" s="368" t="s">
        <v>447</v>
      </c>
      <c r="B226" s="367" t="s">
        <v>448</v>
      </c>
      <c r="C226" s="365">
        <v>0.42549999999999999</v>
      </c>
      <c r="D226" s="10" t="s">
        <v>433</v>
      </c>
      <c r="E226" s="12" t="s">
        <v>306</v>
      </c>
      <c r="F226" s="33">
        <v>1139</v>
      </c>
      <c r="G226" s="34">
        <f t="shared" si="67"/>
        <v>1025.1000000000001</v>
      </c>
      <c r="H226" s="369">
        <f t="shared" si="68"/>
        <v>968.15</v>
      </c>
      <c r="I226" s="369">
        <f t="shared" si="69"/>
        <v>911.2</v>
      </c>
      <c r="J226" s="369">
        <f t="shared" si="70"/>
        <v>854.25</v>
      </c>
      <c r="K226" s="369">
        <f t="shared" si="71"/>
        <v>797.3</v>
      </c>
      <c r="L226" s="369">
        <f t="shared" si="72"/>
        <v>740.35</v>
      </c>
      <c r="M226" s="370">
        <f t="shared" si="73"/>
        <v>683.4</v>
      </c>
      <c r="N226" s="35"/>
      <c r="O226" s="36">
        <f t="shared" si="74"/>
        <v>0</v>
      </c>
      <c r="P226" s="371">
        <f t="shared" si="75"/>
        <v>0</v>
      </c>
      <c r="Q226" s="372" t="s">
        <v>434</v>
      </c>
      <c r="R226" s="10"/>
      <c r="S226" s="38" t="str">
        <f>VLOOKUP(A226,Лист1!$B$2:$H$243,5,0)</f>
        <v>2000000034591</v>
      </c>
      <c r="T226" s="10"/>
      <c r="U226" s="12"/>
      <c r="V226" s="12"/>
      <c r="W226" s="12"/>
      <c r="X226" s="12"/>
      <c r="Y226" s="12"/>
      <c r="Z226" s="12"/>
    </row>
    <row r="227" spans="1:26" ht="15.75" customHeight="1" x14ac:dyDescent="0.3">
      <c r="A227" s="30" t="s">
        <v>449</v>
      </c>
      <c r="B227" s="39" t="s">
        <v>450</v>
      </c>
      <c r="C227" s="365">
        <v>0.62549999999999994</v>
      </c>
      <c r="D227" s="10" t="s">
        <v>433</v>
      </c>
      <c r="E227" s="12" t="s">
        <v>306</v>
      </c>
      <c r="F227" s="33">
        <v>1509</v>
      </c>
      <c r="G227" s="34">
        <f t="shared" si="67"/>
        <v>1358.1000000000001</v>
      </c>
      <c r="H227" s="34">
        <f t="shared" si="68"/>
        <v>1282.6499999999999</v>
      </c>
      <c r="I227" s="34">
        <f t="shared" si="69"/>
        <v>1207.2</v>
      </c>
      <c r="J227" s="34">
        <f t="shared" si="70"/>
        <v>1131.75</v>
      </c>
      <c r="K227" s="34">
        <f t="shared" si="71"/>
        <v>1056.3</v>
      </c>
      <c r="L227" s="34">
        <f t="shared" si="72"/>
        <v>980.85</v>
      </c>
      <c r="M227" s="34">
        <f t="shared" si="73"/>
        <v>905.4</v>
      </c>
      <c r="N227" s="35"/>
      <c r="O227" s="36">
        <f t="shared" si="74"/>
        <v>0</v>
      </c>
      <c r="P227" s="10">
        <f t="shared" si="75"/>
        <v>0</v>
      </c>
      <c r="Q227" s="37" t="s">
        <v>434</v>
      </c>
      <c r="R227" s="10"/>
      <c r="S227" s="38" t="str">
        <f>VLOOKUP(A227,Лист1!$B$2:$H$243,5,0)</f>
        <v>2000000034447</v>
      </c>
      <c r="T227" s="10"/>
      <c r="U227" s="12"/>
      <c r="V227" s="12"/>
      <c r="W227" s="12"/>
      <c r="X227" s="12"/>
      <c r="Y227" s="12"/>
      <c r="Z227" s="12"/>
    </row>
    <row r="228" spans="1:26" s="332" customFormat="1" ht="15.75" hidden="1" customHeight="1" x14ac:dyDescent="0.3">
      <c r="A228" s="321" t="s">
        <v>451</v>
      </c>
      <c r="B228" s="322" t="s">
        <v>452</v>
      </c>
      <c r="C228" s="363">
        <v>0.87549999999999994</v>
      </c>
      <c r="D228" s="323" t="s">
        <v>433</v>
      </c>
      <c r="E228" s="330" t="s">
        <v>306</v>
      </c>
      <c r="F228" s="325">
        <v>1243</v>
      </c>
      <c r="G228" s="326">
        <f t="shared" si="67"/>
        <v>1118.7</v>
      </c>
      <c r="H228" s="326">
        <f t="shared" si="68"/>
        <v>1056.55</v>
      </c>
      <c r="I228" s="326">
        <f t="shared" si="69"/>
        <v>994.40000000000009</v>
      </c>
      <c r="J228" s="326">
        <f t="shared" si="70"/>
        <v>932.25</v>
      </c>
      <c r="K228" s="326">
        <f t="shared" si="71"/>
        <v>870.09999999999991</v>
      </c>
      <c r="L228" s="326">
        <f t="shared" si="72"/>
        <v>807.95</v>
      </c>
      <c r="M228" s="326">
        <f t="shared" si="73"/>
        <v>745.8</v>
      </c>
      <c r="N228" s="327"/>
      <c r="O228" s="328">
        <f t="shared" si="74"/>
        <v>0</v>
      </c>
      <c r="P228" s="323">
        <f t="shared" si="75"/>
        <v>0</v>
      </c>
      <c r="Q228" s="329" t="s">
        <v>434</v>
      </c>
      <c r="R228" s="323"/>
      <c r="S228" s="331" t="str">
        <f>VLOOKUP(A228,Лист1!$B$2:$H$243,5,0)</f>
        <v>2000000034737</v>
      </c>
      <c r="T228" s="323"/>
      <c r="U228" s="330"/>
      <c r="V228" s="330"/>
      <c r="W228" s="330"/>
      <c r="X228" s="330"/>
      <c r="Y228" s="330"/>
      <c r="Z228" s="330"/>
    </row>
    <row r="229" spans="1:26" s="332" customFormat="1" ht="15.75" hidden="1" customHeight="1" x14ac:dyDescent="0.3">
      <c r="A229" s="321" t="s">
        <v>453</v>
      </c>
      <c r="B229" s="322" t="s">
        <v>454</v>
      </c>
      <c r="C229" s="363">
        <v>1.5004999999999999</v>
      </c>
      <c r="D229" s="323" t="s">
        <v>433</v>
      </c>
      <c r="E229" s="330" t="s">
        <v>306</v>
      </c>
      <c r="F229" s="325">
        <v>1638</v>
      </c>
      <c r="G229" s="326">
        <f t="shared" si="67"/>
        <v>1474.2</v>
      </c>
      <c r="H229" s="326">
        <f t="shared" si="68"/>
        <v>1392.3</v>
      </c>
      <c r="I229" s="326">
        <f t="shared" si="69"/>
        <v>1310.4000000000001</v>
      </c>
      <c r="J229" s="326">
        <f t="shared" si="70"/>
        <v>1228.5</v>
      </c>
      <c r="K229" s="326">
        <f t="shared" si="71"/>
        <v>1146.5999999999999</v>
      </c>
      <c r="L229" s="326">
        <f t="shared" si="72"/>
        <v>1064.7</v>
      </c>
      <c r="M229" s="326">
        <f t="shared" si="73"/>
        <v>982.8</v>
      </c>
      <c r="N229" s="327"/>
      <c r="O229" s="328">
        <f t="shared" si="74"/>
        <v>0</v>
      </c>
      <c r="P229" s="323">
        <f t="shared" si="75"/>
        <v>0</v>
      </c>
      <c r="Q229" s="329" t="s">
        <v>434</v>
      </c>
      <c r="R229" s="323"/>
      <c r="S229" s="331" t="str">
        <f>VLOOKUP(A229,Лист1!$B$2:$H$243,5,0)</f>
        <v>2000000034713</v>
      </c>
      <c r="T229" s="323"/>
      <c r="U229" s="330"/>
      <c r="V229" s="330"/>
      <c r="W229" s="330"/>
      <c r="X229" s="330"/>
      <c r="Y229" s="330"/>
      <c r="Z229" s="330"/>
    </row>
    <row r="230" spans="1:26" s="332" customFormat="1" ht="15.75" hidden="1" customHeight="1" x14ac:dyDescent="0.3">
      <c r="A230" s="355" t="s">
        <v>455</v>
      </c>
      <c r="B230" s="364" t="s">
        <v>456</v>
      </c>
      <c r="C230" s="363">
        <v>1</v>
      </c>
      <c r="D230" s="323" t="s">
        <v>457</v>
      </c>
      <c r="E230" s="330" t="s">
        <v>306</v>
      </c>
      <c r="F230" s="325">
        <v>744</v>
      </c>
      <c r="G230" s="326">
        <f t="shared" si="67"/>
        <v>669.6</v>
      </c>
      <c r="H230" s="326">
        <f t="shared" si="68"/>
        <v>632.4</v>
      </c>
      <c r="I230" s="326">
        <f t="shared" si="69"/>
        <v>595.20000000000005</v>
      </c>
      <c r="J230" s="326">
        <f t="shared" si="70"/>
        <v>558</v>
      </c>
      <c r="K230" s="326">
        <f t="shared" si="71"/>
        <v>520.79999999999995</v>
      </c>
      <c r="L230" s="326">
        <f t="shared" si="72"/>
        <v>483.6</v>
      </c>
      <c r="M230" s="326">
        <f t="shared" si="73"/>
        <v>446.4</v>
      </c>
      <c r="N230" s="327"/>
      <c r="O230" s="328">
        <f t="shared" si="74"/>
        <v>0</v>
      </c>
      <c r="P230" s="323">
        <f t="shared" si="75"/>
        <v>0</v>
      </c>
      <c r="Q230" s="329" t="s">
        <v>434</v>
      </c>
      <c r="R230" s="323"/>
      <c r="S230" s="331" t="str">
        <f>VLOOKUP(A230,Лист1!$B$2:$H$243,5,0)</f>
        <v>2000000034621</v>
      </c>
      <c r="T230" s="323"/>
      <c r="U230" s="330"/>
      <c r="V230" s="330"/>
      <c r="W230" s="330"/>
      <c r="X230" s="330"/>
      <c r="Y230" s="330"/>
      <c r="Z230" s="330"/>
    </row>
    <row r="231" spans="1:26" ht="15.75" customHeight="1" x14ac:dyDescent="0.3">
      <c r="A231" s="30" t="s">
        <v>458</v>
      </c>
      <c r="B231" s="119" t="s">
        <v>459</v>
      </c>
      <c r="C231" s="124">
        <v>0.05</v>
      </c>
      <c r="D231" s="122">
        <v>1</v>
      </c>
      <c r="E231" s="125" t="s">
        <v>23</v>
      </c>
      <c r="F231" s="126">
        <v>448</v>
      </c>
      <c r="G231" s="120">
        <f t="shared" si="67"/>
        <v>403.2</v>
      </c>
      <c r="H231" s="120">
        <f t="shared" si="68"/>
        <v>380.8</v>
      </c>
      <c r="I231" s="120">
        <f t="shared" si="69"/>
        <v>358.40000000000003</v>
      </c>
      <c r="J231" s="120">
        <f t="shared" si="70"/>
        <v>336</v>
      </c>
      <c r="K231" s="120">
        <f t="shared" si="71"/>
        <v>313.59999999999997</v>
      </c>
      <c r="L231" s="120">
        <f t="shared" si="72"/>
        <v>291.2</v>
      </c>
      <c r="M231" s="120">
        <f t="shared" si="73"/>
        <v>268.8</v>
      </c>
      <c r="N231" s="127"/>
      <c r="O231" s="36">
        <f t="shared" si="74"/>
        <v>0</v>
      </c>
      <c r="P231" s="10">
        <f t="shared" si="75"/>
        <v>0</v>
      </c>
      <c r="Q231" s="37">
        <f>N231*D231</f>
        <v>0</v>
      </c>
      <c r="R231" s="10"/>
      <c r="S231" s="38">
        <v>2000000045610</v>
      </c>
      <c r="T231" s="10"/>
      <c r="U231" s="12"/>
      <c r="V231" s="12"/>
      <c r="W231" s="12"/>
      <c r="X231" s="12"/>
      <c r="Y231" s="12"/>
      <c r="Z231" s="12"/>
    </row>
    <row r="232" spans="1:26" ht="15.75" hidden="1" customHeight="1" x14ac:dyDescent="0.3">
      <c r="A232" s="128" t="s">
        <v>460</v>
      </c>
      <c r="B232" s="129" t="s">
        <v>461</v>
      </c>
      <c r="C232" s="130">
        <v>8.7499999999999994E-2</v>
      </c>
      <c r="D232" s="131" t="s">
        <v>433</v>
      </c>
      <c r="E232" s="51" t="s">
        <v>306</v>
      </c>
      <c r="F232" s="107">
        <v>189</v>
      </c>
      <c r="G232" s="132">
        <f t="shared" si="67"/>
        <v>170.1</v>
      </c>
      <c r="H232" s="132">
        <f t="shared" si="68"/>
        <v>160.65</v>
      </c>
      <c r="I232" s="132">
        <f t="shared" si="69"/>
        <v>151.20000000000002</v>
      </c>
      <c r="J232" s="132">
        <f t="shared" si="70"/>
        <v>141.75</v>
      </c>
      <c r="K232" s="132">
        <f t="shared" si="71"/>
        <v>132.29999999999998</v>
      </c>
      <c r="L232" s="132">
        <f t="shared" si="72"/>
        <v>122.85000000000001</v>
      </c>
      <c r="M232" s="132">
        <f t="shared" si="73"/>
        <v>113.39999999999999</v>
      </c>
      <c r="N232" s="133"/>
      <c r="O232" s="132">
        <f t="shared" si="74"/>
        <v>0</v>
      </c>
      <c r="P232" s="131">
        <f t="shared" si="75"/>
        <v>0</v>
      </c>
      <c r="Q232" s="134" t="s">
        <v>434</v>
      </c>
      <c r="R232" s="43"/>
      <c r="S232" s="50">
        <v>2000000078069</v>
      </c>
      <c r="T232" s="43"/>
      <c r="U232" s="51"/>
      <c r="V232" s="51"/>
      <c r="W232" s="51"/>
      <c r="X232" s="51"/>
      <c r="Y232" s="51"/>
      <c r="Z232" s="51"/>
    </row>
    <row r="233" spans="1:26" ht="15.75" hidden="1" customHeight="1" x14ac:dyDescent="0.3">
      <c r="A233" s="128" t="s">
        <v>462</v>
      </c>
      <c r="B233" s="129" t="s">
        <v>463</v>
      </c>
      <c r="C233" s="130">
        <v>0.125</v>
      </c>
      <c r="D233" s="131" t="s">
        <v>433</v>
      </c>
      <c r="E233" s="51" t="s">
        <v>306</v>
      </c>
      <c r="F233" s="107">
        <v>257</v>
      </c>
      <c r="G233" s="132">
        <f t="shared" si="67"/>
        <v>231.3</v>
      </c>
      <c r="H233" s="132">
        <f t="shared" si="68"/>
        <v>218.45</v>
      </c>
      <c r="I233" s="132">
        <f t="shared" si="69"/>
        <v>205.60000000000002</v>
      </c>
      <c r="J233" s="132">
        <f t="shared" si="70"/>
        <v>192.75</v>
      </c>
      <c r="K233" s="132">
        <f t="shared" si="71"/>
        <v>179.89999999999998</v>
      </c>
      <c r="L233" s="132">
        <f t="shared" si="72"/>
        <v>167.05</v>
      </c>
      <c r="M233" s="132">
        <f t="shared" si="73"/>
        <v>154.19999999999999</v>
      </c>
      <c r="N233" s="133"/>
      <c r="O233" s="132">
        <f t="shared" si="74"/>
        <v>0</v>
      </c>
      <c r="P233" s="131">
        <f t="shared" si="75"/>
        <v>0</v>
      </c>
      <c r="Q233" s="134" t="s">
        <v>434</v>
      </c>
      <c r="R233" s="43"/>
      <c r="S233" s="50">
        <v>2000000034775</v>
      </c>
      <c r="T233" s="43"/>
      <c r="U233" s="51"/>
      <c r="V233" s="51"/>
      <c r="W233" s="51"/>
      <c r="X233" s="51"/>
      <c r="Y233" s="51"/>
      <c r="Z233" s="51"/>
    </row>
    <row r="234" spans="1:26" ht="15.75" hidden="1" customHeight="1" x14ac:dyDescent="0.3">
      <c r="A234" s="128" t="s">
        <v>464</v>
      </c>
      <c r="B234" s="129" t="s">
        <v>465</v>
      </c>
      <c r="C234" s="130">
        <v>0.17499999999999999</v>
      </c>
      <c r="D234" s="131" t="s">
        <v>433</v>
      </c>
      <c r="E234" s="51" t="s">
        <v>306</v>
      </c>
      <c r="F234" s="107">
        <v>342</v>
      </c>
      <c r="G234" s="132">
        <f t="shared" si="67"/>
        <v>307.8</v>
      </c>
      <c r="H234" s="132">
        <f t="shared" si="68"/>
        <v>290.7</v>
      </c>
      <c r="I234" s="132">
        <f t="shared" si="69"/>
        <v>273.60000000000002</v>
      </c>
      <c r="J234" s="132">
        <f t="shared" si="70"/>
        <v>256.5</v>
      </c>
      <c r="K234" s="132">
        <f t="shared" si="71"/>
        <v>239.39999999999998</v>
      </c>
      <c r="L234" s="132">
        <f t="shared" si="72"/>
        <v>222.3</v>
      </c>
      <c r="M234" s="132">
        <f t="shared" si="73"/>
        <v>205.2</v>
      </c>
      <c r="N234" s="133"/>
      <c r="O234" s="132">
        <f t="shared" si="74"/>
        <v>0</v>
      </c>
      <c r="P234" s="131">
        <f t="shared" si="75"/>
        <v>0</v>
      </c>
      <c r="Q234" s="134" t="s">
        <v>434</v>
      </c>
      <c r="R234" s="43"/>
      <c r="S234" s="50">
        <v>2000000034683</v>
      </c>
      <c r="T234" s="43"/>
      <c r="U234" s="51"/>
      <c r="V234" s="51"/>
      <c r="W234" s="51"/>
      <c r="X234" s="51"/>
      <c r="Y234" s="51"/>
      <c r="Z234" s="51"/>
    </row>
    <row r="235" spans="1:26" ht="15.75" hidden="1" customHeight="1" x14ac:dyDescent="0.3">
      <c r="A235" s="128" t="s">
        <v>466</v>
      </c>
      <c r="B235" s="129" t="s">
        <v>467</v>
      </c>
      <c r="C235" s="130">
        <v>0.27500000000000002</v>
      </c>
      <c r="D235" s="131" t="s">
        <v>433</v>
      </c>
      <c r="E235" s="51" t="s">
        <v>306</v>
      </c>
      <c r="F235" s="107">
        <v>512</v>
      </c>
      <c r="G235" s="132">
        <f t="shared" si="67"/>
        <v>460.8</v>
      </c>
      <c r="H235" s="132">
        <f t="shared" si="68"/>
        <v>435.2</v>
      </c>
      <c r="I235" s="132">
        <f t="shared" si="69"/>
        <v>409.6</v>
      </c>
      <c r="J235" s="132">
        <f t="shared" si="70"/>
        <v>384</v>
      </c>
      <c r="K235" s="132">
        <f t="shared" si="71"/>
        <v>358.4</v>
      </c>
      <c r="L235" s="132">
        <f t="shared" si="72"/>
        <v>332.8</v>
      </c>
      <c r="M235" s="132">
        <f t="shared" si="73"/>
        <v>307.2</v>
      </c>
      <c r="N235" s="133"/>
      <c r="O235" s="132">
        <f t="shared" si="74"/>
        <v>0</v>
      </c>
      <c r="P235" s="131">
        <f t="shared" si="75"/>
        <v>0</v>
      </c>
      <c r="Q235" s="134" t="s">
        <v>434</v>
      </c>
      <c r="R235" s="43"/>
      <c r="S235" s="50">
        <v>2000000034546</v>
      </c>
      <c r="T235" s="43"/>
      <c r="U235" s="51"/>
      <c r="V235" s="51"/>
      <c r="W235" s="51"/>
      <c r="X235" s="51"/>
      <c r="Y235" s="51"/>
      <c r="Z235" s="51"/>
    </row>
    <row r="236" spans="1:26" ht="15.75" hidden="1" customHeight="1" x14ac:dyDescent="0.3">
      <c r="A236" s="128" t="s">
        <v>468</v>
      </c>
      <c r="B236" s="129" t="s">
        <v>469</v>
      </c>
      <c r="C236" s="135">
        <v>0.42499999999999999</v>
      </c>
      <c r="D236" s="136" t="s">
        <v>433</v>
      </c>
      <c r="E236" s="44" t="s">
        <v>306</v>
      </c>
      <c r="F236" s="107">
        <v>729</v>
      </c>
      <c r="G236" s="46">
        <f t="shared" si="67"/>
        <v>656.1</v>
      </c>
      <c r="H236" s="46">
        <f t="shared" si="68"/>
        <v>619.65</v>
      </c>
      <c r="I236" s="46">
        <f t="shared" si="69"/>
        <v>583.20000000000005</v>
      </c>
      <c r="J236" s="46">
        <f t="shared" si="70"/>
        <v>546.75</v>
      </c>
      <c r="K236" s="137">
        <f t="shared" si="71"/>
        <v>510.29999999999995</v>
      </c>
      <c r="L236" s="46">
        <f t="shared" si="72"/>
        <v>473.85</v>
      </c>
      <c r="M236" s="138">
        <f t="shared" si="73"/>
        <v>437.4</v>
      </c>
      <c r="N236" s="133"/>
      <c r="O236" s="132">
        <f t="shared" si="74"/>
        <v>0</v>
      </c>
      <c r="P236" s="131">
        <f t="shared" si="75"/>
        <v>0</v>
      </c>
      <c r="Q236" s="134" t="s">
        <v>434</v>
      </c>
      <c r="R236" s="43"/>
      <c r="S236" s="50">
        <v>2000000034812</v>
      </c>
      <c r="T236" s="43"/>
      <c r="U236" s="51"/>
      <c r="V236" s="51"/>
      <c r="W236" s="51"/>
      <c r="X236" s="51"/>
      <c r="Y236" s="51"/>
      <c r="Z236" s="51"/>
    </row>
    <row r="237" spans="1:26" ht="15.75" hidden="1" customHeight="1" x14ac:dyDescent="0.3">
      <c r="A237" s="128" t="s">
        <v>470</v>
      </c>
      <c r="B237" s="129" t="s">
        <v>471</v>
      </c>
      <c r="C237" s="130">
        <v>0.625</v>
      </c>
      <c r="D237" s="131" t="s">
        <v>433</v>
      </c>
      <c r="E237" s="51" t="s">
        <v>306</v>
      </c>
      <c r="F237" s="107">
        <v>1034</v>
      </c>
      <c r="G237" s="139">
        <f t="shared" si="67"/>
        <v>930.6</v>
      </c>
      <c r="H237" s="132">
        <f t="shared" si="68"/>
        <v>878.9</v>
      </c>
      <c r="I237" s="132">
        <f t="shared" si="69"/>
        <v>827.2</v>
      </c>
      <c r="J237" s="132">
        <f t="shared" si="70"/>
        <v>775.5</v>
      </c>
      <c r="K237" s="132">
        <f t="shared" si="71"/>
        <v>723.8</v>
      </c>
      <c r="L237" s="132">
        <f t="shared" si="72"/>
        <v>672.1</v>
      </c>
      <c r="M237" s="140">
        <f t="shared" si="73"/>
        <v>620.4</v>
      </c>
      <c r="N237" s="133"/>
      <c r="O237" s="132">
        <f t="shared" si="74"/>
        <v>0</v>
      </c>
      <c r="P237" s="131">
        <f t="shared" si="75"/>
        <v>0</v>
      </c>
      <c r="Q237" s="134" t="s">
        <v>434</v>
      </c>
      <c r="R237" s="43"/>
      <c r="S237" s="50">
        <v>2000000034430</v>
      </c>
      <c r="T237" s="43"/>
      <c r="U237" s="51"/>
      <c r="V237" s="51"/>
      <c r="W237" s="51"/>
      <c r="X237" s="51"/>
      <c r="Y237" s="51"/>
      <c r="Z237" s="51"/>
    </row>
    <row r="238" spans="1:26" ht="15.75" hidden="1" customHeight="1" x14ac:dyDescent="0.3">
      <c r="A238" s="128" t="s">
        <v>472</v>
      </c>
      <c r="B238" s="129" t="s">
        <v>473</v>
      </c>
      <c r="C238" s="130">
        <v>0.874</v>
      </c>
      <c r="D238" s="131" t="s">
        <v>433</v>
      </c>
      <c r="E238" s="51" t="s">
        <v>306</v>
      </c>
      <c r="F238" s="107">
        <v>1332</v>
      </c>
      <c r="G238" s="132">
        <f t="shared" si="67"/>
        <v>1198.8</v>
      </c>
      <c r="H238" s="132">
        <f t="shared" si="68"/>
        <v>1132.2</v>
      </c>
      <c r="I238" s="132">
        <f t="shared" si="69"/>
        <v>1065.6000000000001</v>
      </c>
      <c r="J238" s="132">
        <f t="shared" si="70"/>
        <v>999</v>
      </c>
      <c r="K238" s="132">
        <f t="shared" si="71"/>
        <v>932.4</v>
      </c>
      <c r="L238" s="132">
        <f t="shared" si="72"/>
        <v>865.80000000000007</v>
      </c>
      <c r="M238" s="132">
        <f t="shared" si="73"/>
        <v>799.19999999999993</v>
      </c>
      <c r="N238" s="133"/>
      <c r="O238" s="132">
        <f t="shared" si="74"/>
        <v>0</v>
      </c>
      <c r="P238" s="131">
        <f t="shared" si="75"/>
        <v>0</v>
      </c>
      <c r="Q238" s="134" t="s">
        <v>434</v>
      </c>
      <c r="R238" s="43"/>
      <c r="S238" s="50">
        <v>2000000034454</v>
      </c>
      <c r="T238" s="43"/>
      <c r="U238" s="51"/>
      <c r="V238" s="51"/>
      <c r="W238" s="51"/>
      <c r="X238" s="51"/>
      <c r="Y238" s="51"/>
      <c r="Z238" s="51"/>
    </row>
    <row r="239" spans="1:26" s="332" customFormat="1" ht="15.75" hidden="1" customHeight="1" x14ac:dyDescent="0.3">
      <c r="A239" s="346" t="s">
        <v>474</v>
      </c>
      <c r="B239" s="347" t="s">
        <v>475</v>
      </c>
      <c r="C239" s="348">
        <v>1.4995000000000001</v>
      </c>
      <c r="D239" s="349" t="s">
        <v>433</v>
      </c>
      <c r="E239" s="350" t="s">
        <v>306</v>
      </c>
      <c r="F239" s="351">
        <v>2305</v>
      </c>
      <c r="G239" s="352">
        <f t="shared" si="67"/>
        <v>2074.5</v>
      </c>
      <c r="H239" s="352">
        <f t="shared" si="68"/>
        <v>1959.25</v>
      </c>
      <c r="I239" s="352">
        <f t="shared" si="69"/>
        <v>1844</v>
      </c>
      <c r="J239" s="352">
        <f t="shared" si="70"/>
        <v>1728.75</v>
      </c>
      <c r="K239" s="352">
        <f t="shared" si="71"/>
        <v>1613.5</v>
      </c>
      <c r="L239" s="352">
        <f t="shared" si="72"/>
        <v>1498.25</v>
      </c>
      <c r="M239" s="352">
        <f t="shared" si="73"/>
        <v>1383</v>
      </c>
      <c r="N239" s="353"/>
      <c r="O239" s="352">
        <f t="shared" si="74"/>
        <v>0</v>
      </c>
      <c r="P239" s="349">
        <f t="shared" si="75"/>
        <v>0</v>
      </c>
      <c r="Q239" s="354" t="s">
        <v>434</v>
      </c>
      <c r="R239" s="323"/>
      <c r="S239" s="331">
        <v>2000000034492</v>
      </c>
      <c r="T239" s="323"/>
      <c r="U239" s="330"/>
      <c r="V239" s="330"/>
      <c r="W239" s="330"/>
      <c r="X239" s="330"/>
      <c r="Y239" s="330"/>
      <c r="Z239" s="330"/>
    </row>
    <row r="240" spans="1:26" ht="15.75" hidden="1" customHeight="1" x14ac:dyDescent="0.3">
      <c r="A240" s="41" t="s">
        <v>476</v>
      </c>
      <c r="B240" s="42" t="s">
        <v>477</v>
      </c>
      <c r="C240" s="130">
        <v>1.5004999999999999</v>
      </c>
      <c r="D240" s="43" t="s">
        <v>433</v>
      </c>
      <c r="E240" s="51" t="s">
        <v>306</v>
      </c>
      <c r="F240" s="45">
        <v>1752</v>
      </c>
      <c r="G240" s="46">
        <f t="shared" si="67"/>
        <v>1576.8</v>
      </c>
      <c r="H240" s="46">
        <f t="shared" si="68"/>
        <v>1489.2</v>
      </c>
      <c r="I240" s="46">
        <f t="shared" si="69"/>
        <v>1401.6000000000001</v>
      </c>
      <c r="J240" s="46">
        <f t="shared" si="70"/>
        <v>1314</v>
      </c>
      <c r="K240" s="46">
        <f t="shared" si="71"/>
        <v>1226.3999999999999</v>
      </c>
      <c r="L240" s="46">
        <f t="shared" si="72"/>
        <v>1138.8</v>
      </c>
      <c r="M240" s="46">
        <f t="shared" si="73"/>
        <v>1051.2</v>
      </c>
      <c r="N240" s="47"/>
      <c r="O240" s="48">
        <f t="shared" si="74"/>
        <v>0</v>
      </c>
      <c r="P240" s="43">
        <f t="shared" si="75"/>
        <v>0</v>
      </c>
      <c r="Q240" s="49" t="s">
        <v>434</v>
      </c>
      <c r="R240" s="43"/>
      <c r="S240" s="50" t="str">
        <f>VLOOKUP(A240,Лист1!$B$2:$H$243,5,0)</f>
        <v>2000000034768</v>
      </c>
      <c r="T240" s="10"/>
      <c r="U240" s="12"/>
      <c r="V240" s="12"/>
      <c r="W240" s="12"/>
      <c r="X240" s="12"/>
      <c r="Y240" s="12"/>
      <c r="Z240" s="12"/>
    </row>
    <row r="241" spans="1:26" ht="15.75" hidden="1" customHeight="1" x14ac:dyDescent="0.3">
      <c r="A241" s="41" t="s">
        <v>478</v>
      </c>
      <c r="B241" s="96" t="s">
        <v>479</v>
      </c>
      <c r="C241" s="130">
        <v>1</v>
      </c>
      <c r="D241" s="43" t="s">
        <v>433</v>
      </c>
      <c r="E241" s="51" t="s">
        <v>306</v>
      </c>
      <c r="F241" s="45">
        <v>820</v>
      </c>
      <c r="G241" s="46">
        <f t="shared" si="67"/>
        <v>738</v>
      </c>
      <c r="H241" s="46">
        <f t="shared" si="68"/>
        <v>697</v>
      </c>
      <c r="I241" s="46">
        <f t="shared" si="69"/>
        <v>656</v>
      </c>
      <c r="J241" s="46">
        <f t="shared" si="70"/>
        <v>615</v>
      </c>
      <c r="K241" s="46">
        <f t="shared" si="71"/>
        <v>574</v>
      </c>
      <c r="L241" s="46">
        <f t="shared" si="72"/>
        <v>533</v>
      </c>
      <c r="M241" s="46">
        <f t="shared" si="73"/>
        <v>492</v>
      </c>
      <c r="N241" s="47"/>
      <c r="O241" s="48">
        <f t="shared" si="74"/>
        <v>0</v>
      </c>
      <c r="P241" s="43">
        <f t="shared" si="75"/>
        <v>0</v>
      </c>
      <c r="Q241" s="49" t="s">
        <v>434</v>
      </c>
      <c r="R241" s="43"/>
      <c r="S241" s="50" t="str">
        <f>VLOOKUP(A241,Лист1!$B$2:$H$243,5,0)</f>
        <v>2000000034706</v>
      </c>
      <c r="T241" s="10"/>
      <c r="U241" s="12"/>
      <c r="V241" s="12"/>
      <c r="W241" s="12"/>
      <c r="X241" s="12"/>
      <c r="Y241" s="12"/>
      <c r="Z241" s="12"/>
    </row>
    <row r="242" spans="1:26" ht="15.75" hidden="1" customHeight="1" x14ac:dyDescent="0.3">
      <c r="A242" s="145" t="s">
        <v>480</v>
      </c>
      <c r="B242" s="146" t="s">
        <v>481</v>
      </c>
      <c r="C242" s="147">
        <v>0.2</v>
      </c>
      <c r="D242" s="148">
        <v>1</v>
      </c>
      <c r="E242" s="149" t="s">
        <v>23</v>
      </c>
      <c r="F242" s="150">
        <v>443</v>
      </c>
      <c r="G242" s="151">
        <f t="shared" si="67"/>
        <v>398.7</v>
      </c>
      <c r="H242" s="152">
        <f t="shared" si="68"/>
        <v>376.55</v>
      </c>
      <c r="I242" s="152">
        <f t="shared" si="69"/>
        <v>354.40000000000003</v>
      </c>
      <c r="J242" s="152">
        <f t="shared" si="70"/>
        <v>332.25</v>
      </c>
      <c r="K242" s="152">
        <f t="shared" si="71"/>
        <v>310.09999999999997</v>
      </c>
      <c r="L242" s="152">
        <f t="shared" si="72"/>
        <v>287.95</v>
      </c>
      <c r="M242" s="153">
        <f t="shared" si="73"/>
        <v>265.8</v>
      </c>
      <c r="N242" s="154"/>
      <c r="O242" s="151">
        <f t="shared" si="74"/>
        <v>0</v>
      </c>
      <c r="P242" s="148">
        <f t="shared" si="75"/>
        <v>0</v>
      </c>
      <c r="Q242" s="49">
        <f>N242*D242</f>
        <v>0</v>
      </c>
      <c r="R242" s="43"/>
      <c r="S242" s="50">
        <v>2000000056937</v>
      </c>
      <c r="T242" s="10"/>
      <c r="U242" s="12"/>
      <c r="V242" s="12"/>
      <c r="W242" s="12"/>
      <c r="X242" s="12"/>
      <c r="Y242" s="12"/>
      <c r="Z242" s="12"/>
    </row>
    <row r="243" spans="1:26" ht="15.75" customHeight="1" x14ac:dyDescent="0.3">
      <c r="A243" s="155" t="s">
        <v>482</v>
      </c>
      <c r="B243" s="31" t="s">
        <v>483</v>
      </c>
      <c r="C243" s="156">
        <v>0.06</v>
      </c>
      <c r="D243" s="10" t="s">
        <v>433</v>
      </c>
      <c r="E243" s="12" t="s">
        <v>306</v>
      </c>
      <c r="F243" s="33">
        <v>279</v>
      </c>
      <c r="G243" s="34">
        <f t="shared" si="67"/>
        <v>251.1</v>
      </c>
      <c r="H243" s="34">
        <f t="shared" si="68"/>
        <v>237.15</v>
      </c>
      <c r="I243" s="34">
        <f t="shared" si="69"/>
        <v>223.20000000000002</v>
      </c>
      <c r="J243" s="34">
        <f t="shared" si="70"/>
        <v>209.25</v>
      </c>
      <c r="K243" s="34">
        <f t="shared" si="71"/>
        <v>195.29999999999998</v>
      </c>
      <c r="L243" s="34">
        <f t="shared" si="72"/>
        <v>181.35</v>
      </c>
      <c r="M243" s="157">
        <f t="shared" si="73"/>
        <v>167.4</v>
      </c>
      <c r="N243" s="158"/>
      <c r="O243" s="159">
        <f t="shared" si="74"/>
        <v>0</v>
      </c>
      <c r="P243" s="160">
        <f t="shared" si="75"/>
        <v>0</v>
      </c>
      <c r="Q243" s="161" t="s">
        <v>434</v>
      </c>
      <c r="R243" s="10"/>
      <c r="S243" s="38" t="str">
        <f>VLOOKUP(A243,Лист1!$B$2:$H$243,5,0)</f>
        <v>2000000043517</v>
      </c>
      <c r="T243" s="10"/>
      <c r="U243" s="12"/>
      <c r="V243" s="12"/>
      <c r="W243" s="12"/>
      <c r="X243" s="12"/>
      <c r="Y243" s="12"/>
      <c r="Z243" s="12"/>
    </row>
    <row r="244" spans="1:26" s="332" customFormat="1" ht="15.75" hidden="1" customHeight="1" x14ac:dyDescent="0.3">
      <c r="A244" s="321" t="s">
        <v>484</v>
      </c>
      <c r="B244" s="322" t="s">
        <v>485</v>
      </c>
      <c r="C244" s="396">
        <v>8.7999999999999995E-2</v>
      </c>
      <c r="D244" s="323" t="s">
        <v>433</v>
      </c>
      <c r="E244" s="330" t="s">
        <v>306</v>
      </c>
      <c r="F244" s="325">
        <v>373</v>
      </c>
      <c r="G244" s="326">
        <v>335.7</v>
      </c>
      <c r="H244" s="326">
        <v>317.05</v>
      </c>
      <c r="I244" s="326">
        <v>298.40000000000003</v>
      </c>
      <c r="J244" s="326">
        <v>279.75</v>
      </c>
      <c r="K244" s="326">
        <v>261.09999999999997</v>
      </c>
      <c r="L244" s="326">
        <v>242.45000000000002</v>
      </c>
      <c r="M244" s="326">
        <v>223.79999999999998</v>
      </c>
      <c r="N244" s="486"/>
      <c r="O244" s="328">
        <f t="shared" si="74"/>
        <v>0</v>
      </c>
      <c r="P244" s="323">
        <f t="shared" si="75"/>
        <v>0</v>
      </c>
      <c r="Q244" s="329" t="s">
        <v>434</v>
      </c>
      <c r="R244" s="323"/>
      <c r="S244" s="331" t="str">
        <f>VLOOKUP(A244,Лист1!$B$2:$H$243,5,0)</f>
        <v>2000000034508</v>
      </c>
      <c r="T244" s="323"/>
      <c r="U244" s="330"/>
      <c r="V244" s="330"/>
      <c r="W244" s="330"/>
      <c r="X244" s="330"/>
      <c r="Y244" s="330"/>
      <c r="Z244" s="330"/>
    </row>
    <row r="245" spans="1:26" ht="15.75" hidden="1" customHeight="1" x14ac:dyDescent="0.3">
      <c r="A245" s="128" t="s">
        <v>486</v>
      </c>
      <c r="B245" s="105" t="s">
        <v>487</v>
      </c>
      <c r="C245" s="130">
        <v>0.125</v>
      </c>
      <c r="D245" s="43" t="s">
        <v>433</v>
      </c>
      <c r="E245" s="51" t="s">
        <v>306</v>
      </c>
      <c r="F245" s="107">
        <v>475</v>
      </c>
      <c r="G245" s="46">
        <f t="shared" ref="G245:G308" si="76">F245*0.9</f>
        <v>427.5</v>
      </c>
      <c r="H245" s="46">
        <f t="shared" ref="H245:H308" si="77">F245*0.85</f>
        <v>403.75</v>
      </c>
      <c r="I245" s="46">
        <f t="shared" ref="I245:I308" si="78">F245*0.8</f>
        <v>380</v>
      </c>
      <c r="J245" s="46">
        <f t="shared" ref="J245:J308" si="79">F245*0.75</f>
        <v>356.25</v>
      </c>
      <c r="K245" s="46">
        <f t="shared" ref="K245:K308" si="80">F245*0.7</f>
        <v>332.5</v>
      </c>
      <c r="L245" s="46">
        <f t="shared" ref="L245:L308" si="81">F245*0.65</f>
        <v>308.75</v>
      </c>
      <c r="M245" s="46">
        <f t="shared" ref="M245:M308" si="82">F245*0.6</f>
        <v>285</v>
      </c>
      <c r="N245" s="107"/>
      <c r="O245" s="46">
        <f t="shared" si="74"/>
        <v>0</v>
      </c>
      <c r="P245" s="43">
        <f t="shared" si="75"/>
        <v>0</v>
      </c>
      <c r="Q245" s="49" t="s">
        <v>434</v>
      </c>
      <c r="R245" s="43"/>
      <c r="S245" s="50" t="str">
        <f>VLOOKUP(A245,Лист1!$B$2:$H$243,5,0)</f>
        <v>2000000034461</v>
      </c>
      <c r="T245" s="43"/>
      <c r="U245" s="51"/>
      <c r="V245" s="51"/>
      <c r="W245" s="51"/>
      <c r="X245" s="51"/>
      <c r="Y245" s="51"/>
      <c r="Z245" s="51"/>
    </row>
    <row r="246" spans="1:26" ht="15.75" hidden="1" customHeight="1" x14ac:dyDescent="0.3">
      <c r="A246" s="128" t="s">
        <v>488</v>
      </c>
      <c r="B246" s="105" t="s">
        <v>489</v>
      </c>
      <c r="C246" s="130">
        <v>0.17499999999999999</v>
      </c>
      <c r="D246" s="43" t="s">
        <v>433</v>
      </c>
      <c r="E246" s="51" t="s">
        <v>306</v>
      </c>
      <c r="F246" s="107">
        <v>584</v>
      </c>
      <c r="G246" s="46">
        <f t="shared" si="76"/>
        <v>525.6</v>
      </c>
      <c r="H246" s="46">
        <f t="shared" si="77"/>
        <v>496.4</v>
      </c>
      <c r="I246" s="46">
        <f t="shared" si="78"/>
        <v>467.20000000000005</v>
      </c>
      <c r="J246" s="46">
        <f t="shared" si="79"/>
        <v>438</v>
      </c>
      <c r="K246" s="46">
        <f t="shared" si="80"/>
        <v>408.79999999999995</v>
      </c>
      <c r="L246" s="46">
        <f t="shared" si="81"/>
        <v>379.6</v>
      </c>
      <c r="M246" s="46">
        <f t="shared" si="82"/>
        <v>350.4</v>
      </c>
      <c r="N246" s="107"/>
      <c r="O246" s="46">
        <f t="shared" si="74"/>
        <v>0</v>
      </c>
      <c r="P246" s="43">
        <f t="shared" si="75"/>
        <v>0</v>
      </c>
      <c r="Q246" s="49" t="s">
        <v>434</v>
      </c>
      <c r="R246" s="43"/>
      <c r="S246" s="50" t="str">
        <f>VLOOKUP(A246,Лист1!$B$2:$H$243,5,0)</f>
        <v>2000000034638</v>
      </c>
      <c r="T246" s="10"/>
      <c r="U246" s="12"/>
      <c r="V246" s="12"/>
      <c r="W246" s="12"/>
      <c r="X246" s="12"/>
      <c r="Y246" s="12"/>
      <c r="Z246" s="12"/>
    </row>
    <row r="247" spans="1:26" ht="15.75" hidden="1" customHeight="1" x14ac:dyDescent="0.3">
      <c r="A247" s="162" t="s">
        <v>490</v>
      </c>
      <c r="B247" s="163" t="s">
        <v>491</v>
      </c>
      <c r="C247" s="164">
        <v>0.27500000000000002</v>
      </c>
      <c r="D247" s="148" t="s">
        <v>433</v>
      </c>
      <c r="E247" s="165" t="s">
        <v>306</v>
      </c>
      <c r="F247" s="154">
        <v>722</v>
      </c>
      <c r="G247" s="152">
        <f t="shared" si="76"/>
        <v>649.80000000000007</v>
      </c>
      <c r="H247" s="152">
        <f t="shared" si="77"/>
        <v>613.69999999999993</v>
      </c>
      <c r="I247" s="152">
        <f t="shared" si="78"/>
        <v>577.6</v>
      </c>
      <c r="J247" s="152">
        <f t="shared" si="79"/>
        <v>541.5</v>
      </c>
      <c r="K247" s="152">
        <f t="shared" si="80"/>
        <v>505.4</v>
      </c>
      <c r="L247" s="152">
        <f t="shared" si="81"/>
        <v>469.3</v>
      </c>
      <c r="M247" s="152">
        <f t="shared" si="82"/>
        <v>433.2</v>
      </c>
      <c r="N247" s="154"/>
      <c r="O247" s="151">
        <f t="shared" si="74"/>
        <v>0</v>
      </c>
      <c r="P247" s="148">
        <f t="shared" si="75"/>
        <v>0</v>
      </c>
      <c r="Q247" s="166" t="s">
        <v>434</v>
      </c>
      <c r="R247" s="43"/>
      <c r="S247" s="50" t="str">
        <f>VLOOKUP(A247,Лист1!$B$2:$H$243,5,0)</f>
        <v>2000000034584</v>
      </c>
      <c r="T247" s="10"/>
      <c r="U247" s="12"/>
      <c r="V247" s="12"/>
      <c r="W247" s="12"/>
      <c r="X247" s="12"/>
      <c r="Y247" s="12"/>
      <c r="Z247" s="12"/>
    </row>
    <row r="248" spans="1:26" ht="15.75" hidden="1" customHeight="1" x14ac:dyDescent="0.3">
      <c r="A248" s="128" t="s">
        <v>492</v>
      </c>
      <c r="B248" s="129" t="s">
        <v>493</v>
      </c>
      <c r="C248" s="130">
        <v>0.4</v>
      </c>
      <c r="D248" s="43" t="s">
        <v>433</v>
      </c>
      <c r="E248" s="51" t="s">
        <v>306</v>
      </c>
      <c r="F248" s="107">
        <v>874</v>
      </c>
      <c r="G248" s="46">
        <f t="shared" si="76"/>
        <v>786.6</v>
      </c>
      <c r="H248" s="46">
        <f t="shared" si="77"/>
        <v>742.9</v>
      </c>
      <c r="I248" s="46">
        <f t="shared" si="78"/>
        <v>699.2</v>
      </c>
      <c r="J248" s="46">
        <f t="shared" si="79"/>
        <v>655.5</v>
      </c>
      <c r="K248" s="46">
        <f t="shared" si="80"/>
        <v>611.79999999999995</v>
      </c>
      <c r="L248" s="46">
        <f t="shared" si="81"/>
        <v>568.1</v>
      </c>
      <c r="M248" s="46">
        <f t="shared" si="82"/>
        <v>524.4</v>
      </c>
      <c r="N248" s="107"/>
      <c r="O248" s="167">
        <f t="shared" si="74"/>
        <v>0</v>
      </c>
      <c r="P248" s="43">
        <f t="shared" si="75"/>
        <v>0</v>
      </c>
      <c r="Q248" s="49" t="s">
        <v>434</v>
      </c>
      <c r="R248" s="43"/>
      <c r="S248" s="50" t="str">
        <f>VLOOKUP(A248,Лист1!$B$2:$H$243,5,0)</f>
        <v>2000000034836</v>
      </c>
      <c r="T248" s="10"/>
      <c r="U248" s="12"/>
      <c r="V248" s="12"/>
      <c r="W248" s="12"/>
      <c r="X248" s="12"/>
      <c r="Y248" s="12"/>
      <c r="Z248" s="12"/>
    </row>
    <row r="249" spans="1:26" ht="15.75" hidden="1" customHeight="1" x14ac:dyDescent="0.3">
      <c r="A249" s="128" t="s">
        <v>494</v>
      </c>
      <c r="B249" s="129" t="s">
        <v>495</v>
      </c>
      <c r="C249" s="130">
        <v>0.625</v>
      </c>
      <c r="D249" s="43" t="s">
        <v>433</v>
      </c>
      <c r="E249" s="51" t="s">
        <v>306</v>
      </c>
      <c r="F249" s="107">
        <v>1085</v>
      </c>
      <c r="G249" s="46">
        <f t="shared" si="76"/>
        <v>976.5</v>
      </c>
      <c r="H249" s="46">
        <f t="shared" si="77"/>
        <v>922.25</v>
      </c>
      <c r="I249" s="46">
        <f t="shared" si="78"/>
        <v>868</v>
      </c>
      <c r="J249" s="46">
        <f t="shared" si="79"/>
        <v>813.75</v>
      </c>
      <c r="K249" s="46">
        <f t="shared" si="80"/>
        <v>759.5</v>
      </c>
      <c r="L249" s="46">
        <f t="shared" si="81"/>
        <v>705.25</v>
      </c>
      <c r="M249" s="46">
        <f t="shared" si="82"/>
        <v>651</v>
      </c>
      <c r="N249" s="107"/>
      <c r="O249" s="48">
        <f t="shared" si="74"/>
        <v>0</v>
      </c>
      <c r="P249" s="43">
        <f t="shared" si="75"/>
        <v>0</v>
      </c>
      <c r="Q249" s="49" t="s">
        <v>434</v>
      </c>
      <c r="R249" s="43"/>
      <c r="S249" s="50" t="str">
        <f>VLOOKUP(A249,Лист1!$B$2:$H$243,5,0)</f>
        <v>2000000034577</v>
      </c>
      <c r="T249" s="10"/>
      <c r="U249" s="12"/>
      <c r="V249" s="12"/>
      <c r="W249" s="12"/>
      <c r="X249" s="12"/>
      <c r="Y249" s="12"/>
      <c r="Z249" s="12"/>
    </row>
    <row r="250" spans="1:26" ht="15.75" hidden="1" customHeight="1" x14ac:dyDescent="0.3">
      <c r="A250" s="128" t="s">
        <v>496</v>
      </c>
      <c r="B250" s="129" t="s">
        <v>497</v>
      </c>
      <c r="C250" s="130">
        <v>0.875</v>
      </c>
      <c r="D250" s="43" t="s">
        <v>433</v>
      </c>
      <c r="E250" s="51" t="s">
        <v>306</v>
      </c>
      <c r="F250" s="107">
        <v>1310</v>
      </c>
      <c r="G250" s="46">
        <f t="shared" si="76"/>
        <v>1179</v>
      </c>
      <c r="H250" s="46">
        <f t="shared" si="77"/>
        <v>1113.5</v>
      </c>
      <c r="I250" s="46">
        <f t="shared" si="78"/>
        <v>1048</v>
      </c>
      <c r="J250" s="46">
        <f t="shared" si="79"/>
        <v>982.5</v>
      </c>
      <c r="K250" s="46">
        <f t="shared" si="80"/>
        <v>916.99999999999989</v>
      </c>
      <c r="L250" s="46">
        <f t="shared" si="81"/>
        <v>851.5</v>
      </c>
      <c r="M250" s="46">
        <f t="shared" si="82"/>
        <v>786</v>
      </c>
      <c r="N250" s="107"/>
      <c r="O250" s="48">
        <f t="shared" si="74"/>
        <v>0</v>
      </c>
      <c r="P250" s="43">
        <f t="shared" si="75"/>
        <v>0</v>
      </c>
      <c r="Q250" s="49" t="s">
        <v>434</v>
      </c>
      <c r="R250" s="43"/>
      <c r="S250" s="50" t="str">
        <f>VLOOKUP(A250,Лист1!$B$2:$H$243,5,0)</f>
        <v>2000000034805</v>
      </c>
      <c r="T250" s="10"/>
      <c r="U250" s="12"/>
      <c r="V250" s="12"/>
      <c r="W250" s="12"/>
      <c r="X250" s="12"/>
      <c r="Y250" s="12"/>
      <c r="Z250" s="12"/>
    </row>
    <row r="251" spans="1:26" ht="15.75" hidden="1" customHeight="1" x14ac:dyDescent="0.3">
      <c r="A251" s="128" t="s">
        <v>498</v>
      </c>
      <c r="B251" s="129" t="s">
        <v>499</v>
      </c>
      <c r="C251" s="130">
        <v>1.5</v>
      </c>
      <c r="D251" s="43" t="s">
        <v>433</v>
      </c>
      <c r="E251" s="51" t="s">
        <v>306</v>
      </c>
      <c r="F251" s="107">
        <v>1752</v>
      </c>
      <c r="G251" s="46">
        <f t="shared" si="76"/>
        <v>1576.8</v>
      </c>
      <c r="H251" s="46">
        <f t="shared" si="77"/>
        <v>1489.2</v>
      </c>
      <c r="I251" s="46">
        <f t="shared" si="78"/>
        <v>1401.6000000000001</v>
      </c>
      <c r="J251" s="46">
        <f t="shared" si="79"/>
        <v>1314</v>
      </c>
      <c r="K251" s="46">
        <f t="shared" si="80"/>
        <v>1226.3999999999999</v>
      </c>
      <c r="L251" s="46">
        <f t="shared" si="81"/>
        <v>1138.8</v>
      </c>
      <c r="M251" s="46">
        <f t="shared" si="82"/>
        <v>1051.2</v>
      </c>
      <c r="N251" s="107"/>
      <c r="O251" s="48">
        <f t="shared" si="74"/>
        <v>0</v>
      </c>
      <c r="P251" s="43">
        <f t="shared" si="75"/>
        <v>0</v>
      </c>
      <c r="Q251" s="49" t="s">
        <v>434</v>
      </c>
      <c r="R251" s="43"/>
      <c r="S251" s="50" t="str">
        <f>VLOOKUP(A251,Лист1!$B$2:$H$243,5,0)</f>
        <v>2000000034553</v>
      </c>
      <c r="T251" s="10"/>
      <c r="U251" s="12"/>
      <c r="V251" s="12"/>
      <c r="W251" s="12"/>
      <c r="X251" s="12"/>
      <c r="Y251" s="12"/>
      <c r="Z251" s="12"/>
    </row>
    <row r="252" spans="1:26" ht="15.75" hidden="1" customHeight="1" x14ac:dyDescent="0.3">
      <c r="A252" s="128" t="s">
        <v>500</v>
      </c>
      <c r="B252" s="129" t="s">
        <v>501</v>
      </c>
      <c r="C252" s="130">
        <v>1</v>
      </c>
      <c r="D252" s="43" t="s">
        <v>457</v>
      </c>
      <c r="E252" s="51" t="s">
        <v>306</v>
      </c>
      <c r="F252" s="107">
        <v>820</v>
      </c>
      <c r="G252" s="46">
        <f t="shared" si="76"/>
        <v>738</v>
      </c>
      <c r="H252" s="46">
        <f t="shared" si="77"/>
        <v>697</v>
      </c>
      <c r="I252" s="46">
        <f t="shared" si="78"/>
        <v>656</v>
      </c>
      <c r="J252" s="46">
        <f t="shared" si="79"/>
        <v>615</v>
      </c>
      <c r="K252" s="46">
        <f t="shared" si="80"/>
        <v>574</v>
      </c>
      <c r="L252" s="46">
        <f t="shared" si="81"/>
        <v>533</v>
      </c>
      <c r="M252" s="46">
        <f t="shared" si="82"/>
        <v>492</v>
      </c>
      <c r="N252" s="107"/>
      <c r="O252" s="48">
        <f t="shared" si="74"/>
        <v>0</v>
      </c>
      <c r="P252" s="43">
        <f t="shared" si="75"/>
        <v>0</v>
      </c>
      <c r="Q252" s="49" t="s">
        <v>434</v>
      </c>
      <c r="R252" s="43"/>
      <c r="S252" s="50" t="str">
        <f>VLOOKUP(A252,Лист1!$B$2:$H$243,5,0)</f>
        <v>2000000034522</v>
      </c>
      <c r="T252" s="10"/>
      <c r="U252" s="12"/>
      <c r="V252" s="12"/>
      <c r="W252" s="12"/>
      <c r="X252" s="12"/>
      <c r="Y252" s="12"/>
      <c r="Z252" s="12"/>
    </row>
    <row r="253" spans="1:26" ht="15.75" customHeight="1" x14ac:dyDescent="0.3">
      <c r="A253" s="141" t="s">
        <v>502</v>
      </c>
      <c r="B253" s="168" t="s">
        <v>503</v>
      </c>
      <c r="C253" s="169">
        <v>0.2</v>
      </c>
      <c r="D253" s="122">
        <v>1</v>
      </c>
      <c r="E253" s="170" t="s">
        <v>23</v>
      </c>
      <c r="F253" s="143">
        <v>443</v>
      </c>
      <c r="G253" s="171">
        <f t="shared" si="76"/>
        <v>398.7</v>
      </c>
      <c r="H253" s="120">
        <f t="shared" si="77"/>
        <v>376.55</v>
      </c>
      <c r="I253" s="120">
        <f t="shared" si="78"/>
        <v>354.40000000000003</v>
      </c>
      <c r="J253" s="120">
        <f t="shared" si="79"/>
        <v>332.25</v>
      </c>
      <c r="K253" s="120">
        <f t="shared" si="80"/>
        <v>310.09999999999997</v>
      </c>
      <c r="L253" s="120">
        <f t="shared" si="81"/>
        <v>287.95</v>
      </c>
      <c r="M253" s="120">
        <f t="shared" si="82"/>
        <v>265.8</v>
      </c>
      <c r="N253" s="144"/>
      <c r="O253" s="171">
        <f t="shared" si="74"/>
        <v>0</v>
      </c>
      <c r="P253" s="122">
        <f t="shared" si="75"/>
        <v>0</v>
      </c>
      <c r="Q253" s="123">
        <f>N253*D253</f>
        <v>0</v>
      </c>
      <c r="R253" s="10"/>
      <c r="S253" s="38" t="str">
        <f>VLOOKUP(A253,Лист1!$B$2:$H$243,5,0)</f>
        <v>2000000043890</v>
      </c>
      <c r="T253" s="10"/>
      <c r="U253" s="12"/>
      <c r="V253" s="12"/>
      <c r="W253" s="12"/>
      <c r="X253" s="12"/>
      <c r="Y253" s="12"/>
      <c r="Z253" s="12"/>
    </row>
    <row r="254" spans="1:26" ht="15.75" hidden="1" customHeight="1" x14ac:dyDescent="0.3">
      <c r="A254" s="172" t="s">
        <v>504</v>
      </c>
      <c r="B254" s="173" t="s">
        <v>505</v>
      </c>
      <c r="C254" s="174">
        <v>0.4</v>
      </c>
      <c r="D254" s="175" t="s">
        <v>433</v>
      </c>
      <c r="E254" s="176" t="s">
        <v>306</v>
      </c>
      <c r="F254" s="177">
        <v>828</v>
      </c>
      <c r="G254" s="167">
        <f t="shared" si="76"/>
        <v>745.2</v>
      </c>
      <c r="H254" s="167">
        <f t="shared" si="77"/>
        <v>703.8</v>
      </c>
      <c r="I254" s="167">
        <f t="shared" si="78"/>
        <v>662.40000000000009</v>
      </c>
      <c r="J254" s="167">
        <f t="shared" si="79"/>
        <v>621</v>
      </c>
      <c r="K254" s="167">
        <f t="shared" si="80"/>
        <v>579.59999999999991</v>
      </c>
      <c r="L254" s="167">
        <f t="shared" si="81"/>
        <v>538.20000000000005</v>
      </c>
      <c r="M254" s="167">
        <f t="shared" si="82"/>
        <v>496.79999999999995</v>
      </c>
      <c r="N254" s="177"/>
      <c r="O254" s="178">
        <f t="shared" si="74"/>
        <v>0</v>
      </c>
      <c r="P254" s="175">
        <f t="shared" si="75"/>
        <v>0</v>
      </c>
      <c r="Q254" s="179" t="s">
        <v>434</v>
      </c>
      <c r="R254" s="43"/>
      <c r="S254" s="50">
        <v>2000000034485</v>
      </c>
      <c r="T254" s="10"/>
      <c r="U254" s="12"/>
      <c r="V254" s="12"/>
      <c r="W254" s="12"/>
      <c r="X254" s="12"/>
      <c r="Y254" s="12"/>
      <c r="Z254" s="12"/>
    </row>
    <row r="255" spans="1:26" ht="15.75" hidden="1" customHeight="1" x14ac:dyDescent="0.3">
      <c r="A255" s="128" t="s">
        <v>506</v>
      </c>
      <c r="B255" s="129" t="s">
        <v>507</v>
      </c>
      <c r="C255" s="130">
        <v>0.625</v>
      </c>
      <c r="D255" s="43" t="s">
        <v>433</v>
      </c>
      <c r="E255" s="51" t="s">
        <v>306</v>
      </c>
      <c r="F255" s="107">
        <v>1012</v>
      </c>
      <c r="G255" s="46">
        <f t="shared" si="76"/>
        <v>910.80000000000007</v>
      </c>
      <c r="H255" s="46">
        <f t="shared" si="77"/>
        <v>860.19999999999993</v>
      </c>
      <c r="I255" s="46">
        <f t="shared" si="78"/>
        <v>809.6</v>
      </c>
      <c r="J255" s="46">
        <f t="shared" si="79"/>
        <v>759</v>
      </c>
      <c r="K255" s="46">
        <f t="shared" si="80"/>
        <v>708.4</v>
      </c>
      <c r="L255" s="46">
        <f t="shared" si="81"/>
        <v>657.80000000000007</v>
      </c>
      <c r="M255" s="46">
        <f t="shared" si="82"/>
        <v>607.19999999999993</v>
      </c>
      <c r="N255" s="47"/>
      <c r="O255" s="48">
        <f t="shared" si="74"/>
        <v>0</v>
      </c>
      <c r="P255" s="43">
        <f t="shared" si="75"/>
        <v>0</v>
      </c>
      <c r="Q255" s="49" t="s">
        <v>434</v>
      </c>
      <c r="R255" s="43"/>
      <c r="S255" s="50">
        <v>2000000034751</v>
      </c>
      <c r="T255" s="10"/>
      <c r="U255" s="12"/>
      <c r="V255" s="12"/>
      <c r="W255" s="12"/>
      <c r="X255" s="12"/>
      <c r="Y255" s="12"/>
      <c r="Z255" s="12"/>
    </row>
    <row r="256" spans="1:26" ht="15.75" hidden="1" customHeight="1" x14ac:dyDescent="0.3">
      <c r="A256" s="128" t="s">
        <v>508</v>
      </c>
      <c r="B256" s="129" t="s">
        <v>509</v>
      </c>
      <c r="C256" s="130">
        <v>0.875</v>
      </c>
      <c r="D256" s="43" t="s">
        <v>433</v>
      </c>
      <c r="E256" s="51" t="s">
        <v>306</v>
      </c>
      <c r="F256" s="107">
        <v>1208</v>
      </c>
      <c r="G256" s="46">
        <f t="shared" si="76"/>
        <v>1087.2</v>
      </c>
      <c r="H256" s="46">
        <f t="shared" si="77"/>
        <v>1026.8</v>
      </c>
      <c r="I256" s="46">
        <f t="shared" si="78"/>
        <v>966.40000000000009</v>
      </c>
      <c r="J256" s="46">
        <f t="shared" si="79"/>
        <v>906</v>
      </c>
      <c r="K256" s="46">
        <f t="shared" si="80"/>
        <v>845.59999999999991</v>
      </c>
      <c r="L256" s="46">
        <f t="shared" si="81"/>
        <v>785.2</v>
      </c>
      <c r="M256" s="46">
        <f t="shared" si="82"/>
        <v>724.8</v>
      </c>
      <c r="N256" s="47"/>
      <c r="O256" s="48">
        <f t="shared" si="74"/>
        <v>0</v>
      </c>
      <c r="P256" s="43">
        <f t="shared" si="75"/>
        <v>0</v>
      </c>
      <c r="Q256" s="49" t="s">
        <v>434</v>
      </c>
      <c r="R256" s="43"/>
      <c r="S256" s="50">
        <v>2000000034669</v>
      </c>
      <c r="T256" s="10"/>
      <c r="U256" s="12"/>
      <c r="V256" s="12"/>
      <c r="W256" s="12"/>
      <c r="X256" s="12"/>
      <c r="Y256" s="12"/>
      <c r="Z256" s="12"/>
    </row>
    <row r="257" spans="1:26" ht="15.75" hidden="1" customHeight="1" x14ac:dyDescent="0.3">
      <c r="A257" s="128" t="s">
        <v>510</v>
      </c>
      <c r="B257" s="129" t="s">
        <v>511</v>
      </c>
      <c r="C257" s="130">
        <v>1.5</v>
      </c>
      <c r="D257" s="43" t="s">
        <v>433</v>
      </c>
      <c r="E257" s="51" t="s">
        <v>306</v>
      </c>
      <c r="F257" s="107">
        <v>1578</v>
      </c>
      <c r="G257" s="46">
        <f t="shared" si="76"/>
        <v>1420.2</v>
      </c>
      <c r="H257" s="46">
        <f t="shared" si="77"/>
        <v>1341.3</v>
      </c>
      <c r="I257" s="46">
        <f t="shared" si="78"/>
        <v>1262.4000000000001</v>
      </c>
      <c r="J257" s="46">
        <f t="shared" si="79"/>
        <v>1183.5</v>
      </c>
      <c r="K257" s="46">
        <f t="shared" si="80"/>
        <v>1104.5999999999999</v>
      </c>
      <c r="L257" s="46">
        <f t="shared" si="81"/>
        <v>1025.7</v>
      </c>
      <c r="M257" s="46">
        <f t="shared" si="82"/>
        <v>946.8</v>
      </c>
      <c r="N257" s="47"/>
      <c r="O257" s="48">
        <f t="shared" si="74"/>
        <v>0</v>
      </c>
      <c r="P257" s="43">
        <f t="shared" si="75"/>
        <v>0</v>
      </c>
      <c r="Q257" s="49" t="s">
        <v>434</v>
      </c>
      <c r="R257" s="43"/>
      <c r="S257" s="50">
        <v>2000000034515</v>
      </c>
      <c r="T257" s="10"/>
      <c r="U257" s="12"/>
      <c r="V257" s="12"/>
      <c r="W257" s="12"/>
      <c r="X257" s="12"/>
      <c r="Y257" s="12"/>
      <c r="Z257" s="12"/>
    </row>
    <row r="258" spans="1:26" ht="15" hidden="1" customHeight="1" x14ac:dyDescent="0.3">
      <c r="A258" s="162" t="s">
        <v>512</v>
      </c>
      <c r="B258" s="180" t="s">
        <v>513</v>
      </c>
      <c r="C258" s="164">
        <v>1</v>
      </c>
      <c r="D258" s="148" t="s">
        <v>457</v>
      </c>
      <c r="E258" s="165" t="s">
        <v>306</v>
      </c>
      <c r="F258" s="154">
        <v>705</v>
      </c>
      <c r="G258" s="152">
        <f t="shared" si="76"/>
        <v>634.5</v>
      </c>
      <c r="H258" s="152">
        <f t="shared" si="77"/>
        <v>599.25</v>
      </c>
      <c r="I258" s="152">
        <f t="shared" si="78"/>
        <v>564</v>
      </c>
      <c r="J258" s="152">
        <f t="shared" si="79"/>
        <v>528.75</v>
      </c>
      <c r="K258" s="152">
        <f t="shared" si="80"/>
        <v>493.49999999999994</v>
      </c>
      <c r="L258" s="152">
        <f t="shared" si="81"/>
        <v>458.25</v>
      </c>
      <c r="M258" s="152">
        <f t="shared" si="82"/>
        <v>423</v>
      </c>
      <c r="N258" s="47"/>
      <c r="O258" s="151">
        <f t="shared" si="74"/>
        <v>0</v>
      </c>
      <c r="P258" s="148">
        <f t="shared" si="75"/>
        <v>0</v>
      </c>
      <c r="Q258" s="166" t="s">
        <v>434</v>
      </c>
      <c r="R258" s="43"/>
      <c r="S258" s="50">
        <v>2000000034744</v>
      </c>
      <c r="T258" s="10"/>
      <c r="U258" s="12"/>
      <c r="V258" s="12"/>
      <c r="W258" s="12"/>
      <c r="X258" s="12"/>
      <c r="Y258" s="12"/>
      <c r="Z258" s="12"/>
    </row>
    <row r="259" spans="1:26" ht="18" hidden="1" customHeight="1" x14ac:dyDescent="0.3">
      <c r="A259" s="128" t="s">
        <v>514</v>
      </c>
      <c r="B259" s="129" t="s">
        <v>515</v>
      </c>
      <c r="C259" s="130">
        <v>0.02</v>
      </c>
      <c r="D259" s="43" t="s">
        <v>433</v>
      </c>
      <c r="E259" s="51" t="s">
        <v>306</v>
      </c>
      <c r="F259" s="107">
        <v>238</v>
      </c>
      <c r="G259" s="46">
        <f t="shared" si="76"/>
        <v>214.20000000000002</v>
      </c>
      <c r="H259" s="46">
        <f t="shared" si="77"/>
        <v>202.29999999999998</v>
      </c>
      <c r="I259" s="46">
        <f t="shared" si="78"/>
        <v>190.4</v>
      </c>
      <c r="J259" s="46">
        <f t="shared" si="79"/>
        <v>178.5</v>
      </c>
      <c r="K259" s="46">
        <f t="shared" si="80"/>
        <v>166.6</v>
      </c>
      <c r="L259" s="46">
        <f t="shared" si="81"/>
        <v>154.70000000000002</v>
      </c>
      <c r="M259" s="46">
        <f t="shared" si="82"/>
        <v>142.79999999999998</v>
      </c>
      <c r="N259" s="107"/>
      <c r="O259" s="46">
        <f t="shared" si="74"/>
        <v>0</v>
      </c>
      <c r="P259" s="43">
        <f t="shared" si="75"/>
        <v>0</v>
      </c>
      <c r="Q259" s="49" t="s">
        <v>434</v>
      </c>
      <c r="R259" s="43"/>
      <c r="S259" s="50">
        <v>2000000064284</v>
      </c>
      <c r="T259" s="10"/>
      <c r="U259" s="12"/>
      <c r="V259" s="12"/>
      <c r="W259" s="12"/>
      <c r="X259" s="12"/>
      <c r="Y259" s="12"/>
      <c r="Z259" s="12"/>
    </row>
    <row r="260" spans="1:26" s="316" customFormat="1" ht="18" customHeight="1" x14ac:dyDescent="0.3">
      <c r="A260" s="464" t="s">
        <v>516</v>
      </c>
      <c r="B260" s="465" t="s">
        <v>517</v>
      </c>
      <c r="C260" s="467">
        <v>3.5000000000000003E-2</v>
      </c>
      <c r="D260" s="307" t="s">
        <v>433</v>
      </c>
      <c r="E260" s="320" t="s">
        <v>306</v>
      </c>
      <c r="F260" s="468">
        <v>396</v>
      </c>
      <c r="G260" s="309">
        <f t="shared" si="76"/>
        <v>356.40000000000003</v>
      </c>
      <c r="H260" s="309">
        <f t="shared" si="77"/>
        <v>336.59999999999997</v>
      </c>
      <c r="I260" s="309">
        <f t="shared" si="78"/>
        <v>316.8</v>
      </c>
      <c r="J260" s="309">
        <f t="shared" si="79"/>
        <v>297</v>
      </c>
      <c r="K260" s="309">
        <f t="shared" si="80"/>
        <v>277.2</v>
      </c>
      <c r="L260" s="309">
        <f t="shared" si="81"/>
        <v>257.40000000000003</v>
      </c>
      <c r="M260" s="309">
        <f t="shared" si="82"/>
        <v>237.6</v>
      </c>
      <c r="N260" s="466"/>
      <c r="O260" s="309">
        <f t="shared" si="74"/>
        <v>0</v>
      </c>
      <c r="P260" s="307">
        <f t="shared" si="75"/>
        <v>0</v>
      </c>
      <c r="Q260" s="312" t="s">
        <v>434</v>
      </c>
      <c r="R260" s="307"/>
      <c r="S260" s="313">
        <v>2000000064260</v>
      </c>
      <c r="T260" s="314"/>
      <c r="U260" s="315"/>
      <c r="V260" s="315"/>
      <c r="W260" s="315"/>
      <c r="X260" s="315"/>
      <c r="Y260" s="315"/>
      <c r="Z260" s="315"/>
    </row>
    <row r="261" spans="1:26" s="316" customFormat="1" ht="15.75" customHeight="1" x14ac:dyDescent="0.3">
      <c r="A261" s="464" t="s">
        <v>518</v>
      </c>
      <c r="B261" s="465" t="s">
        <v>519</v>
      </c>
      <c r="C261" s="467">
        <v>0.06</v>
      </c>
      <c r="D261" s="307" t="s">
        <v>433</v>
      </c>
      <c r="E261" s="320" t="s">
        <v>306</v>
      </c>
      <c r="F261" s="468">
        <v>646</v>
      </c>
      <c r="G261" s="309">
        <f t="shared" si="76"/>
        <v>581.4</v>
      </c>
      <c r="H261" s="309">
        <f t="shared" si="77"/>
        <v>549.1</v>
      </c>
      <c r="I261" s="309">
        <f t="shared" si="78"/>
        <v>516.80000000000007</v>
      </c>
      <c r="J261" s="309">
        <f t="shared" si="79"/>
        <v>484.5</v>
      </c>
      <c r="K261" s="309">
        <f t="shared" si="80"/>
        <v>452.2</v>
      </c>
      <c r="L261" s="309">
        <f t="shared" si="81"/>
        <v>419.90000000000003</v>
      </c>
      <c r="M261" s="309">
        <f t="shared" si="82"/>
        <v>387.59999999999997</v>
      </c>
      <c r="N261" s="466"/>
      <c r="O261" s="309">
        <f t="shared" si="74"/>
        <v>0</v>
      </c>
      <c r="P261" s="307">
        <f t="shared" si="75"/>
        <v>0</v>
      </c>
      <c r="Q261" s="312" t="s">
        <v>434</v>
      </c>
      <c r="R261" s="307"/>
      <c r="S261" s="313">
        <v>2000000064192</v>
      </c>
      <c r="T261" s="314"/>
      <c r="U261" s="315"/>
      <c r="V261" s="315"/>
      <c r="W261" s="315"/>
      <c r="X261" s="315"/>
      <c r="Y261" s="315"/>
      <c r="Z261" s="315"/>
    </row>
    <row r="262" spans="1:26" ht="15" customHeight="1" x14ac:dyDescent="0.3">
      <c r="A262" s="181" t="s">
        <v>520</v>
      </c>
      <c r="B262" s="111" t="s">
        <v>521</v>
      </c>
      <c r="C262" s="156">
        <v>8.6999999999999994E-2</v>
      </c>
      <c r="D262" s="10" t="s">
        <v>433</v>
      </c>
      <c r="E262" s="12" t="s">
        <v>306</v>
      </c>
      <c r="F262" s="117">
        <v>891</v>
      </c>
      <c r="G262" s="34">
        <f t="shared" si="76"/>
        <v>801.9</v>
      </c>
      <c r="H262" s="34">
        <f t="shared" si="77"/>
        <v>757.35</v>
      </c>
      <c r="I262" s="34">
        <f t="shared" si="78"/>
        <v>712.80000000000007</v>
      </c>
      <c r="J262" s="34">
        <f t="shared" si="79"/>
        <v>668.25</v>
      </c>
      <c r="K262" s="34">
        <f t="shared" si="80"/>
        <v>623.69999999999993</v>
      </c>
      <c r="L262" s="34">
        <f t="shared" si="81"/>
        <v>579.15</v>
      </c>
      <c r="M262" s="34">
        <f t="shared" si="82"/>
        <v>534.6</v>
      </c>
      <c r="N262" s="106"/>
      <c r="O262" s="34">
        <f t="shared" si="74"/>
        <v>0</v>
      </c>
      <c r="P262" s="10">
        <f t="shared" si="75"/>
        <v>0</v>
      </c>
      <c r="Q262" s="37" t="s">
        <v>434</v>
      </c>
      <c r="R262" s="182"/>
      <c r="S262" s="38">
        <v>2000000064239</v>
      </c>
      <c r="T262" s="10"/>
      <c r="U262" s="12"/>
      <c r="V262" s="12"/>
      <c r="W262" s="12"/>
      <c r="X262" s="12"/>
      <c r="Y262" s="12"/>
      <c r="Z262" s="12"/>
    </row>
    <row r="263" spans="1:26" ht="15" customHeight="1" x14ac:dyDescent="0.3">
      <c r="A263" s="181" t="s">
        <v>522</v>
      </c>
      <c r="B263" s="111" t="s">
        <v>523</v>
      </c>
      <c r="C263" s="156">
        <v>0.123</v>
      </c>
      <c r="D263" s="10" t="s">
        <v>433</v>
      </c>
      <c r="E263" s="12" t="s">
        <v>306</v>
      </c>
      <c r="F263" s="117">
        <v>1197</v>
      </c>
      <c r="G263" s="34">
        <f t="shared" si="76"/>
        <v>1077.3</v>
      </c>
      <c r="H263" s="34">
        <f t="shared" si="77"/>
        <v>1017.4499999999999</v>
      </c>
      <c r="I263" s="34">
        <f t="shared" si="78"/>
        <v>957.6</v>
      </c>
      <c r="J263" s="34">
        <f t="shared" si="79"/>
        <v>897.75</v>
      </c>
      <c r="K263" s="34">
        <f t="shared" si="80"/>
        <v>837.9</v>
      </c>
      <c r="L263" s="34">
        <f t="shared" si="81"/>
        <v>778.05000000000007</v>
      </c>
      <c r="M263" s="34">
        <f t="shared" si="82"/>
        <v>718.19999999999993</v>
      </c>
      <c r="N263" s="106"/>
      <c r="O263" s="34">
        <f t="shared" si="74"/>
        <v>0</v>
      </c>
      <c r="P263" s="10">
        <f t="shared" si="75"/>
        <v>0</v>
      </c>
      <c r="Q263" s="37" t="s">
        <v>434</v>
      </c>
      <c r="R263" s="182"/>
      <c r="S263" s="38">
        <v>2000000064215</v>
      </c>
      <c r="T263" s="10"/>
      <c r="U263" s="12"/>
      <c r="V263" s="12"/>
      <c r="W263" s="12"/>
      <c r="X263" s="12"/>
      <c r="Y263" s="12"/>
      <c r="Z263" s="12"/>
    </row>
    <row r="264" spans="1:26" ht="15" customHeight="1" x14ac:dyDescent="0.3">
      <c r="A264" s="12" t="s">
        <v>524</v>
      </c>
      <c r="B264" s="12" t="s">
        <v>525</v>
      </c>
      <c r="C264" s="183">
        <v>0.16700000000000001</v>
      </c>
      <c r="D264" s="10" t="s">
        <v>433</v>
      </c>
      <c r="E264" s="12" t="s">
        <v>306</v>
      </c>
      <c r="F264" s="117">
        <v>1539</v>
      </c>
      <c r="G264" s="34">
        <f t="shared" si="76"/>
        <v>1385.1000000000001</v>
      </c>
      <c r="H264" s="34">
        <f t="shared" si="77"/>
        <v>1308.1499999999999</v>
      </c>
      <c r="I264" s="34">
        <f t="shared" si="78"/>
        <v>1231.2</v>
      </c>
      <c r="J264" s="34">
        <f t="shared" si="79"/>
        <v>1154.25</v>
      </c>
      <c r="K264" s="34">
        <f t="shared" si="80"/>
        <v>1077.3</v>
      </c>
      <c r="L264" s="34">
        <f t="shared" si="81"/>
        <v>1000.35</v>
      </c>
      <c r="M264" s="114">
        <f t="shared" si="82"/>
        <v>923.4</v>
      </c>
      <c r="N264" s="184"/>
      <c r="O264" s="34">
        <f t="shared" si="74"/>
        <v>0</v>
      </c>
      <c r="P264" s="10">
        <f t="shared" si="75"/>
        <v>0</v>
      </c>
      <c r="Q264" s="37" t="s">
        <v>434</v>
      </c>
      <c r="R264" s="182"/>
      <c r="S264" s="38">
        <v>2000000064246</v>
      </c>
      <c r="T264" s="10"/>
      <c r="U264" s="12"/>
      <c r="V264" s="12"/>
      <c r="W264" s="12"/>
      <c r="X264" s="12"/>
      <c r="Y264" s="12"/>
      <c r="Z264" s="12"/>
    </row>
    <row r="265" spans="1:26" s="463" customFormat="1" ht="15" customHeight="1" x14ac:dyDescent="0.3">
      <c r="A265" s="12" t="s">
        <v>1220</v>
      </c>
      <c r="B265" s="12" t="s">
        <v>1222</v>
      </c>
      <c r="C265" s="183">
        <v>0.25</v>
      </c>
      <c r="D265" s="10" t="s">
        <v>433</v>
      </c>
      <c r="E265" s="12" t="s">
        <v>306</v>
      </c>
      <c r="F265" s="403">
        <v>2210</v>
      </c>
      <c r="G265" s="34">
        <f t="shared" si="76"/>
        <v>1989</v>
      </c>
      <c r="H265" s="34">
        <f t="shared" si="77"/>
        <v>1878.5</v>
      </c>
      <c r="I265" s="34">
        <f t="shared" si="78"/>
        <v>1768</v>
      </c>
      <c r="J265" s="34">
        <f t="shared" si="79"/>
        <v>1657.5</v>
      </c>
      <c r="K265" s="34">
        <f t="shared" si="80"/>
        <v>1547</v>
      </c>
      <c r="L265" s="34">
        <f t="shared" si="81"/>
        <v>1436.5</v>
      </c>
      <c r="M265" s="370">
        <f t="shared" si="82"/>
        <v>1326</v>
      </c>
      <c r="N265" s="469"/>
      <c r="O265" s="34">
        <f t="shared" si="74"/>
        <v>0</v>
      </c>
      <c r="P265" s="10">
        <f t="shared" si="75"/>
        <v>0</v>
      </c>
      <c r="Q265" s="37" t="s">
        <v>434</v>
      </c>
      <c r="R265" s="470"/>
      <c r="S265" s="38">
        <v>2000000064277</v>
      </c>
      <c r="T265" s="10"/>
      <c r="U265" s="12"/>
      <c r="V265" s="12"/>
      <c r="W265" s="12"/>
      <c r="X265" s="12"/>
      <c r="Y265" s="12"/>
      <c r="Z265" s="12"/>
    </row>
    <row r="266" spans="1:26" s="463" customFormat="1" ht="15" customHeight="1" x14ac:dyDescent="0.3">
      <c r="A266" s="12" t="s">
        <v>1221</v>
      </c>
      <c r="B266" s="12" t="s">
        <v>1223</v>
      </c>
      <c r="C266" s="183">
        <v>0.42</v>
      </c>
      <c r="D266" s="10" t="s">
        <v>433</v>
      </c>
      <c r="E266" s="12" t="s">
        <v>306</v>
      </c>
      <c r="F266" s="403">
        <v>3440</v>
      </c>
      <c r="G266" s="34">
        <f t="shared" si="76"/>
        <v>3096</v>
      </c>
      <c r="H266" s="34">
        <f t="shared" si="77"/>
        <v>2924</v>
      </c>
      <c r="I266" s="34">
        <f t="shared" si="78"/>
        <v>2752</v>
      </c>
      <c r="J266" s="34">
        <f t="shared" si="79"/>
        <v>2580</v>
      </c>
      <c r="K266" s="34">
        <f t="shared" si="80"/>
        <v>2408</v>
      </c>
      <c r="L266" s="34">
        <f t="shared" si="81"/>
        <v>2236</v>
      </c>
      <c r="M266" s="370">
        <f t="shared" si="82"/>
        <v>2064</v>
      </c>
      <c r="N266" s="469"/>
      <c r="O266" s="34">
        <f t="shared" si="74"/>
        <v>0</v>
      </c>
      <c r="P266" s="10">
        <f t="shared" si="75"/>
        <v>0</v>
      </c>
      <c r="Q266" s="37" t="s">
        <v>434</v>
      </c>
      <c r="R266" s="470"/>
      <c r="S266" s="38">
        <v>2000000064253</v>
      </c>
      <c r="T266" s="10"/>
      <c r="U266" s="12"/>
      <c r="V266" s="12"/>
      <c r="W266" s="12"/>
      <c r="X266" s="12"/>
      <c r="Y266" s="12"/>
      <c r="Z266" s="12"/>
    </row>
    <row r="267" spans="1:26" ht="15" customHeight="1" x14ac:dyDescent="0.3">
      <c r="A267" s="141" t="s">
        <v>526</v>
      </c>
      <c r="B267" s="142" t="s">
        <v>527</v>
      </c>
      <c r="C267" s="169">
        <v>2.5000000000000001E-2</v>
      </c>
      <c r="D267" s="122">
        <v>1</v>
      </c>
      <c r="E267" s="125" t="s">
        <v>23</v>
      </c>
      <c r="F267" s="143">
        <v>474</v>
      </c>
      <c r="G267" s="120">
        <f t="shared" si="76"/>
        <v>426.6</v>
      </c>
      <c r="H267" s="120">
        <f t="shared" si="77"/>
        <v>402.9</v>
      </c>
      <c r="I267" s="120">
        <f t="shared" si="78"/>
        <v>379.20000000000005</v>
      </c>
      <c r="J267" s="120">
        <f t="shared" si="79"/>
        <v>355.5</v>
      </c>
      <c r="K267" s="120">
        <f t="shared" si="80"/>
        <v>331.79999999999995</v>
      </c>
      <c r="L267" s="120">
        <f t="shared" si="81"/>
        <v>308.10000000000002</v>
      </c>
      <c r="M267" s="121">
        <f t="shared" si="82"/>
        <v>284.39999999999998</v>
      </c>
      <c r="N267" s="144"/>
      <c r="O267" s="120">
        <f t="shared" si="74"/>
        <v>0</v>
      </c>
      <c r="P267" s="122">
        <f t="shared" si="75"/>
        <v>0</v>
      </c>
      <c r="Q267" s="123">
        <f>N267*D267</f>
        <v>0</v>
      </c>
      <c r="R267" s="182"/>
      <c r="S267" s="38">
        <v>2000000064208</v>
      </c>
      <c r="T267" s="10"/>
      <c r="U267" s="12"/>
      <c r="V267" s="12"/>
      <c r="W267" s="12"/>
      <c r="X267" s="12"/>
      <c r="Y267" s="12"/>
      <c r="Z267" s="12"/>
    </row>
    <row r="268" spans="1:26" ht="16.5" hidden="1" customHeight="1" x14ac:dyDescent="0.3">
      <c r="A268" s="181" t="s">
        <v>528</v>
      </c>
      <c r="B268" s="115" t="s">
        <v>529</v>
      </c>
      <c r="C268" s="185">
        <v>-4.55</v>
      </c>
      <c r="D268" s="10" t="s">
        <v>433</v>
      </c>
      <c r="E268" s="12" t="s">
        <v>306</v>
      </c>
      <c r="F268" s="117">
        <v>1180</v>
      </c>
      <c r="G268" s="34">
        <f t="shared" si="76"/>
        <v>1062</v>
      </c>
      <c r="H268" s="34">
        <f t="shared" si="77"/>
        <v>1003</v>
      </c>
      <c r="I268" s="34">
        <f t="shared" si="78"/>
        <v>944</v>
      </c>
      <c r="J268" s="34">
        <f t="shared" si="79"/>
        <v>885</v>
      </c>
      <c r="K268" s="34">
        <f t="shared" si="80"/>
        <v>826</v>
      </c>
      <c r="L268" s="34">
        <f t="shared" si="81"/>
        <v>767</v>
      </c>
      <c r="M268" s="34">
        <f t="shared" si="82"/>
        <v>708</v>
      </c>
      <c r="N268" s="106"/>
      <c r="O268" s="34">
        <f t="shared" si="74"/>
        <v>0</v>
      </c>
      <c r="P268" s="10">
        <f t="shared" si="75"/>
        <v>0</v>
      </c>
      <c r="Q268" s="37" t="s">
        <v>434</v>
      </c>
      <c r="R268" s="43"/>
      <c r="S268" s="38">
        <f>VLOOKUP(A268,Лист1!$B$2:$H$243,5,0)</f>
        <v>0</v>
      </c>
      <c r="T268" s="43"/>
      <c r="U268" s="51"/>
      <c r="V268" s="51"/>
      <c r="W268" s="51"/>
      <c r="X268" s="51"/>
      <c r="Y268" s="51"/>
      <c r="Z268" s="51"/>
    </row>
    <row r="269" spans="1:26" ht="15" hidden="1" customHeight="1" x14ac:dyDescent="0.3">
      <c r="A269" s="181" t="s">
        <v>530</v>
      </c>
      <c r="B269" s="115" t="s">
        <v>529</v>
      </c>
      <c r="C269" s="185">
        <v>-3.55</v>
      </c>
      <c r="D269" s="10" t="s">
        <v>433</v>
      </c>
      <c r="E269" s="12" t="s">
        <v>306</v>
      </c>
      <c r="F269" s="117">
        <v>1180</v>
      </c>
      <c r="G269" s="34">
        <f t="shared" si="76"/>
        <v>1062</v>
      </c>
      <c r="H269" s="34">
        <f t="shared" si="77"/>
        <v>1003</v>
      </c>
      <c r="I269" s="34">
        <f t="shared" si="78"/>
        <v>944</v>
      </c>
      <c r="J269" s="34">
        <f t="shared" si="79"/>
        <v>885</v>
      </c>
      <c r="K269" s="34">
        <f t="shared" si="80"/>
        <v>826</v>
      </c>
      <c r="L269" s="34">
        <f t="shared" si="81"/>
        <v>767</v>
      </c>
      <c r="M269" s="34">
        <f t="shared" si="82"/>
        <v>708</v>
      </c>
      <c r="N269" s="106"/>
      <c r="O269" s="34">
        <f t="shared" si="74"/>
        <v>0</v>
      </c>
      <c r="P269" s="10">
        <f t="shared" si="75"/>
        <v>0</v>
      </c>
      <c r="Q269" s="37" t="s">
        <v>434</v>
      </c>
      <c r="R269" s="43"/>
      <c r="S269" s="38" t="e">
        <f>VLOOKUP(A269,Лист1!$B$2:$H$243,5,0)</f>
        <v>#N/A</v>
      </c>
      <c r="T269" s="43"/>
      <c r="U269" s="51"/>
      <c r="V269" s="51"/>
      <c r="W269" s="51"/>
      <c r="X269" s="51"/>
      <c r="Y269" s="51"/>
      <c r="Z269" s="51"/>
    </row>
    <row r="270" spans="1:26" ht="11.25" hidden="1" customHeight="1" x14ac:dyDescent="0.3">
      <c r="A270" s="181" t="s">
        <v>531</v>
      </c>
      <c r="B270" s="115" t="s">
        <v>529</v>
      </c>
      <c r="C270" s="185">
        <v>-2.5499999999999998</v>
      </c>
      <c r="D270" s="10" t="s">
        <v>433</v>
      </c>
      <c r="E270" s="12" t="s">
        <v>306</v>
      </c>
      <c r="F270" s="117">
        <v>1180</v>
      </c>
      <c r="G270" s="34">
        <f t="shared" si="76"/>
        <v>1062</v>
      </c>
      <c r="H270" s="34">
        <f t="shared" si="77"/>
        <v>1003</v>
      </c>
      <c r="I270" s="34">
        <f t="shared" si="78"/>
        <v>944</v>
      </c>
      <c r="J270" s="34">
        <f t="shared" si="79"/>
        <v>885</v>
      </c>
      <c r="K270" s="34">
        <f t="shared" si="80"/>
        <v>826</v>
      </c>
      <c r="L270" s="34">
        <f t="shared" si="81"/>
        <v>767</v>
      </c>
      <c r="M270" s="34">
        <f t="shared" si="82"/>
        <v>708</v>
      </c>
      <c r="N270" s="106"/>
      <c r="O270" s="34">
        <f t="shared" si="74"/>
        <v>0</v>
      </c>
      <c r="P270" s="10">
        <f t="shared" si="75"/>
        <v>0</v>
      </c>
      <c r="Q270" s="37" t="s">
        <v>434</v>
      </c>
      <c r="R270" s="43"/>
      <c r="S270" s="38">
        <f>VLOOKUP(A270,Лист1!$B$2:$H$243,5,0)</f>
        <v>0</v>
      </c>
      <c r="T270" s="43"/>
      <c r="U270" s="51"/>
      <c r="V270" s="51"/>
      <c r="W270" s="51"/>
      <c r="X270" s="51"/>
      <c r="Y270" s="51"/>
      <c r="Z270" s="51"/>
    </row>
    <row r="271" spans="1:26" ht="13.5" hidden="1" customHeight="1" x14ac:dyDescent="0.3">
      <c r="A271" s="181" t="s">
        <v>532</v>
      </c>
      <c r="B271" s="115" t="s">
        <v>529</v>
      </c>
      <c r="C271" s="185">
        <v>-1.55</v>
      </c>
      <c r="D271" s="10" t="s">
        <v>433</v>
      </c>
      <c r="E271" s="12" t="s">
        <v>306</v>
      </c>
      <c r="F271" s="117">
        <v>1180</v>
      </c>
      <c r="G271" s="34">
        <f t="shared" si="76"/>
        <v>1062</v>
      </c>
      <c r="H271" s="34">
        <f t="shared" si="77"/>
        <v>1003</v>
      </c>
      <c r="I271" s="34">
        <f t="shared" si="78"/>
        <v>944</v>
      </c>
      <c r="J271" s="34">
        <f t="shared" si="79"/>
        <v>885</v>
      </c>
      <c r="K271" s="34">
        <f t="shared" si="80"/>
        <v>826</v>
      </c>
      <c r="L271" s="34">
        <f t="shared" si="81"/>
        <v>767</v>
      </c>
      <c r="M271" s="34">
        <f t="shared" si="82"/>
        <v>708</v>
      </c>
      <c r="N271" s="106"/>
      <c r="O271" s="34">
        <f t="shared" si="74"/>
        <v>0</v>
      </c>
      <c r="P271" s="10">
        <f t="shared" si="75"/>
        <v>0</v>
      </c>
      <c r="Q271" s="37" t="s">
        <v>434</v>
      </c>
      <c r="R271" s="43"/>
      <c r="S271" s="38">
        <f>VLOOKUP(A271,Лист1!$B$2:$H$243,5,0)</f>
        <v>0</v>
      </c>
      <c r="T271" s="43"/>
      <c r="U271" s="51"/>
      <c r="V271" s="51"/>
      <c r="W271" s="51"/>
      <c r="X271" s="51"/>
      <c r="Y271" s="51"/>
      <c r="Z271" s="51"/>
    </row>
    <row r="272" spans="1:26" ht="12.75" hidden="1" customHeight="1" x14ac:dyDescent="0.3">
      <c r="A272" s="181" t="s">
        <v>533</v>
      </c>
      <c r="B272" s="115" t="s">
        <v>529</v>
      </c>
      <c r="C272" s="185">
        <v>-0.55000000000000004</v>
      </c>
      <c r="D272" s="10" t="s">
        <v>433</v>
      </c>
      <c r="E272" s="12" t="s">
        <v>306</v>
      </c>
      <c r="F272" s="117">
        <v>1180</v>
      </c>
      <c r="G272" s="34">
        <f t="shared" si="76"/>
        <v>1062</v>
      </c>
      <c r="H272" s="34">
        <f t="shared" si="77"/>
        <v>1003</v>
      </c>
      <c r="I272" s="34">
        <f t="shared" si="78"/>
        <v>944</v>
      </c>
      <c r="J272" s="34">
        <f t="shared" si="79"/>
        <v>885</v>
      </c>
      <c r="K272" s="34">
        <f t="shared" si="80"/>
        <v>826</v>
      </c>
      <c r="L272" s="34">
        <f t="shared" si="81"/>
        <v>767</v>
      </c>
      <c r="M272" s="34">
        <f t="shared" si="82"/>
        <v>708</v>
      </c>
      <c r="N272" s="106"/>
      <c r="O272" s="34">
        <f t="shared" si="74"/>
        <v>0</v>
      </c>
      <c r="P272" s="10">
        <f t="shared" si="75"/>
        <v>0</v>
      </c>
      <c r="Q272" s="37" t="s">
        <v>434</v>
      </c>
      <c r="R272" s="148"/>
      <c r="S272" s="38">
        <f>VLOOKUP(A272,Лист1!$B$2:$H$243,5,0)</f>
        <v>0</v>
      </c>
      <c r="T272" s="122"/>
      <c r="U272" s="125"/>
      <c r="V272" s="125"/>
      <c r="W272" s="125"/>
      <c r="X272" s="125"/>
      <c r="Y272" s="125"/>
      <c r="Z272" s="125"/>
    </row>
    <row r="273" spans="1:26" ht="15" hidden="1" customHeight="1" x14ac:dyDescent="0.3">
      <c r="A273" s="128" t="s">
        <v>534</v>
      </c>
      <c r="B273" s="105" t="s">
        <v>529</v>
      </c>
      <c r="C273" s="130">
        <v>0.45</v>
      </c>
      <c r="D273" s="43" t="s">
        <v>433</v>
      </c>
      <c r="E273" s="51" t="s">
        <v>306</v>
      </c>
      <c r="F273" s="107">
        <v>1180</v>
      </c>
      <c r="G273" s="46">
        <f t="shared" si="76"/>
        <v>1062</v>
      </c>
      <c r="H273" s="46">
        <f t="shared" si="77"/>
        <v>1003</v>
      </c>
      <c r="I273" s="46">
        <f t="shared" si="78"/>
        <v>944</v>
      </c>
      <c r="J273" s="46">
        <f t="shared" si="79"/>
        <v>885</v>
      </c>
      <c r="K273" s="46">
        <f t="shared" si="80"/>
        <v>826</v>
      </c>
      <c r="L273" s="46">
        <f t="shared" si="81"/>
        <v>767</v>
      </c>
      <c r="M273" s="46">
        <f t="shared" si="82"/>
        <v>708</v>
      </c>
      <c r="N273" s="107"/>
      <c r="O273" s="46">
        <f t="shared" si="74"/>
        <v>0</v>
      </c>
      <c r="P273" s="43">
        <f t="shared" si="75"/>
        <v>0</v>
      </c>
      <c r="Q273" s="49" t="s">
        <v>434</v>
      </c>
      <c r="R273" s="43"/>
      <c r="S273" s="50">
        <f>VLOOKUP(A273,Лист1!$B$2:$H$243,5,0)</f>
        <v>2000000056784</v>
      </c>
      <c r="T273" s="10"/>
      <c r="U273" s="12"/>
      <c r="V273" s="12"/>
      <c r="W273" s="12"/>
      <c r="X273" s="12"/>
      <c r="Y273" s="12"/>
      <c r="Z273" s="12"/>
    </row>
    <row r="274" spans="1:26" ht="15" hidden="1" customHeight="1" x14ac:dyDescent="0.3">
      <c r="A274" s="186" t="s">
        <v>535</v>
      </c>
      <c r="B274" s="187" t="s">
        <v>536</v>
      </c>
      <c r="C274" s="188">
        <v>0.65</v>
      </c>
      <c r="D274" s="189" t="s">
        <v>433</v>
      </c>
      <c r="E274" s="190" t="s">
        <v>306</v>
      </c>
      <c r="F274" s="191">
        <v>1268</v>
      </c>
      <c r="G274" s="192">
        <f t="shared" si="76"/>
        <v>1141.2</v>
      </c>
      <c r="H274" s="192">
        <f t="shared" si="77"/>
        <v>1077.8</v>
      </c>
      <c r="I274" s="192">
        <f t="shared" si="78"/>
        <v>1014.4000000000001</v>
      </c>
      <c r="J274" s="192">
        <f t="shared" si="79"/>
        <v>951</v>
      </c>
      <c r="K274" s="192">
        <f t="shared" si="80"/>
        <v>887.59999999999991</v>
      </c>
      <c r="L274" s="192">
        <f t="shared" si="81"/>
        <v>824.2</v>
      </c>
      <c r="M274" s="192">
        <f t="shared" si="82"/>
        <v>760.8</v>
      </c>
      <c r="N274" s="191"/>
      <c r="O274" s="192">
        <f t="shared" si="74"/>
        <v>0</v>
      </c>
      <c r="P274" s="189">
        <f t="shared" si="75"/>
        <v>0</v>
      </c>
      <c r="Q274" s="193" t="s">
        <v>434</v>
      </c>
      <c r="R274" s="189"/>
      <c r="S274" s="194">
        <f>VLOOKUP(A274,Лист1!$B$2:$H$243,5,0)</f>
        <v>2000000062228</v>
      </c>
      <c r="T274" s="189"/>
      <c r="U274" s="190"/>
      <c r="V274" s="190"/>
      <c r="W274" s="190"/>
      <c r="X274" s="190"/>
      <c r="Y274" s="190"/>
      <c r="Z274" s="190"/>
    </row>
    <row r="275" spans="1:26" ht="15.75" hidden="1" customHeight="1" x14ac:dyDescent="0.3">
      <c r="A275" s="128" t="s">
        <v>537</v>
      </c>
      <c r="B275" s="105" t="s">
        <v>538</v>
      </c>
      <c r="C275" s="130">
        <v>1</v>
      </c>
      <c r="D275" s="43" t="s">
        <v>433</v>
      </c>
      <c r="E275" s="51" t="s">
        <v>306</v>
      </c>
      <c r="F275" s="107">
        <v>1520</v>
      </c>
      <c r="G275" s="46">
        <f t="shared" si="76"/>
        <v>1368</v>
      </c>
      <c r="H275" s="46">
        <f t="shared" si="77"/>
        <v>1292</v>
      </c>
      <c r="I275" s="46">
        <f t="shared" si="78"/>
        <v>1216</v>
      </c>
      <c r="J275" s="46">
        <f t="shared" si="79"/>
        <v>1140</v>
      </c>
      <c r="K275" s="46">
        <f t="shared" si="80"/>
        <v>1064</v>
      </c>
      <c r="L275" s="46">
        <f t="shared" si="81"/>
        <v>988</v>
      </c>
      <c r="M275" s="46">
        <f t="shared" si="82"/>
        <v>912</v>
      </c>
      <c r="N275" s="107"/>
      <c r="O275" s="46">
        <f t="shared" si="74"/>
        <v>0</v>
      </c>
      <c r="P275" s="43">
        <f t="shared" si="75"/>
        <v>0</v>
      </c>
      <c r="Q275" s="49" t="s">
        <v>434</v>
      </c>
      <c r="R275" s="43"/>
      <c r="S275" s="50">
        <f>VLOOKUP(A275,Лист1!$B$2:$H$243,5,0)</f>
        <v>2000000038841</v>
      </c>
      <c r="T275" s="43"/>
      <c r="U275" s="51"/>
      <c r="V275" s="51"/>
      <c r="W275" s="51"/>
      <c r="X275" s="51"/>
      <c r="Y275" s="51"/>
      <c r="Z275" s="51"/>
    </row>
    <row r="276" spans="1:26" ht="15.75" hidden="1" customHeight="1" x14ac:dyDescent="0.3">
      <c r="A276" s="186" t="s">
        <v>539</v>
      </c>
      <c r="B276" s="187" t="s">
        <v>540</v>
      </c>
      <c r="C276" s="156">
        <v>1.5</v>
      </c>
      <c r="D276" s="189" t="s">
        <v>433</v>
      </c>
      <c r="E276" s="190" t="s">
        <v>306</v>
      </c>
      <c r="F276" s="191">
        <v>1960</v>
      </c>
      <c r="G276" s="192">
        <f t="shared" si="76"/>
        <v>1764</v>
      </c>
      <c r="H276" s="192">
        <f t="shared" si="77"/>
        <v>1666</v>
      </c>
      <c r="I276" s="192">
        <f t="shared" si="78"/>
        <v>1568</v>
      </c>
      <c r="J276" s="192">
        <f t="shared" si="79"/>
        <v>1470</v>
      </c>
      <c r="K276" s="192">
        <f t="shared" si="80"/>
        <v>1372</v>
      </c>
      <c r="L276" s="192">
        <f t="shared" si="81"/>
        <v>1274</v>
      </c>
      <c r="M276" s="192">
        <f t="shared" si="82"/>
        <v>1176</v>
      </c>
      <c r="N276" s="195"/>
      <c r="O276" s="192">
        <f t="shared" si="74"/>
        <v>0</v>
      </c>
      <c r="P276" s="189">
        <f t="shared" si="75"/>
        <v>0</v>
      </c>
      <c r="Q276" s="193" t="s">
        <v>434</v>
      </c>
      <c r="R276" s="189"/>
      <c r="S276" s="194">
        <f>VLOOKUP(A276,Лист1!$B$2:$H$243,5,0)</f>
        <v>2000000056791</v>
      </c>
      <c r="T276" s="189"/>
      <c r="U276" s="190"/>
      <c r="V276" s="190"/>
      <c r="W276" s="190"/>
      <c r="X276" s="190"/>
      <c r="Y276" s="190"/>
      <c r="Z276" s="190"/>
    </row>
    <row r="277" spans="1:26" ht="15.75" hidden="1" customHeight="1" x14ac:dyDescent="0.3">
      <c r="A277" s="186" t="s">
        <v>541</v>
      </c>
      <c r="B277" s="196" t="s">
        <v>542</v>
      </c>
      <c r="C277" s="156">
        <v>1</v>
      </c>
      <c r="D277" s="189" t="s">
        <v>457</v>
      </c>
      <c r="E277" s="190" t="s">
        <v>306</v>
      </c>
      <c r="F277" s="191">
        <v>1520</v>
      </c>
      <c r="G277" s="192">
        <f t="shared" si="76"/>
        <v>1368</v>
      </c>
      <c r="H277" s="192">
        <f t="shared" si="77"/>
        <v>1292</v>
      </c>
      <c r="I277" s="192">
        <f t="shared" si="78"/>
        <v>1216</v>
      </c>
      <c r="J277" s="192">
        <f t="shared" si="79"/>
        <v>1140</v>
      </c>
      <c r="K277" s="192">
        <f t="shared" si="80"/>
        <v>1064</v>
      </c>
      <c r="L277" s="192">
        <f t="shared" si="81"/>
        <v>988</v>
      </c>
      <c r="M277" s="192">
        <f t="shared" si="82"/>
        <v>912</v>
      </c>
      <c r="N277" s="197"/>
      <c r="O277" s="198">
        <f t="shared" si="74"/>
        <v>0</v>
      </c>
      <c r="P277" s="189">
        <f t="shared" si="75"/>
        <v>0</v>
      </c>
      <c r="Q277" s="193" t="s">
        <v>434</v>
      </c>
      <c r="R277" s="189"/>
      <c r="S277" s="194" t="str">
        <f>VLOOKUP(A277,Лист1!$B$2:$H$243,5,0)</f>
        <v>2000000038933</v>
      </c>
      <c r="T277" s="189"/>
      <c r="U277" s="190"/>
      <c r="V277" s="190"/>
      <c r="W277" s="190"/>
      <c r="X277" s="190"/>
      <c r="Y277" s="190"/>
      <c r="Z277" s="190"/>
    </row>
    <row r="278" spans="1:26" ht="15.75" hidden="1" customHeight="1" x14ac:dyDescent="0.3">
      <c r="A278" s="172" t="s">
        <v>543</v>
      </c>
      <c r="B278" s="199" t="s">
        <v>544</v>
      </c>
      <c r="C278" s="200">
        <v>2.2499999999999999E-2</v>
      </c>
      <c r="D278" s="175" t="s">
        <v>433</v>
      </c>
      <c r="E278" s="176" t="s">
        <v>306</v>
      </c>
      <c r="F278" s="177">
        <v>100</v>
      </c>
      <c r="G278" s="167">
        <f t="shared" si="76"/>
        <v>90</v>
      </c>
      <c r="H278" s="167">
        <f t="shared" si="77"/>
        <v>85</v>
      </c>
      <c r="I278" s="167">
        <f t="shared" si="78"/>
        <v>80</v>
      </c>
      <c r="J278" s="167">
        <f t="shared" si="79"/>
        <v>75</v>
      </c>
      <c r="K278" s="167">
        <f t="shared" si="80"/>
        <v>70</v>
      </c>
      <c r="L278" s="167">
        <f t="shared" si="81"/>
        <v>65</v>
      </c>
      <c r="M278" s="167">
        <f t="shared" si="82"/>
        <v>60</v>
      </c>
      <c r="N278" s="107"/>
      <c r="O278" s="167">
        <f t="shared" si="74"/>
        <v>0</v>
      </c>
      <c r="P278" s="175">
        <f t="shared" si="75"/>
        <v>0</v>
      </c>
      <c r="Q278" s="179" t="s">
        <v>434</v>
      </c>
      <c r="R278" s="43"/>
      <c r="S278" s="50" t="str">
        <f>VLOOKUP(A278,Лист1!$B$2:$H$243,5,0)</f>
        <v>2000000038964</v>
      </c>
      <c r="T278" s="43"/>
      <c r="U278" s="51"/>
      <c r="V278" s="51"/>
      <c r="W278" s="51"/>
      <c r="X278" s="51"/>
      <c r="Y278" s="51"/>
      <c r="Z278" s="51"/>
    </row>
    <row r="279" spans="1:26" ht="15.75" hidden="1" customHeight="1" x14ac:dyDescent="0.3">
      <c r="A279" s="181" t="s">
        <v>545</v>
      </c>
      <c r="B279" s="115" t="s">
        <v>546</v>
      </c>
      <c r="C279" s="156">
        <v>3.7999999999999999E-2</v>
      </c>
      <c r="D279" s="447" t="s">
        <v>433</v>
      </c>
      <c r="E279" s="12" t="s">
        <v>306</v>
      </c>
      <c r="F279" s="117">
        <v>193</v>
      </c>
      <c r="G279" s="34">
        <f t="shared" si="76"/>
        <v>173.70000000000002</v>
      </c>
      <c r="H279" s="34">
        <f t="shared" si="77"/>
        <v>164.04999999999998</v>
      </c>
      <c r="I279" s="34">
        <f t="shared" si="78"/>
        <v>154.4</v>
      </c>
      <c r="J279" s="34">
        <f t="shared" si="79"/>
        <v>144.75</v>
      </c>
      <c r="K279" s="34">
        <f t="shared" si="80"/>
        <v>135.1</v>
      </c>
      <c r="L279" s="34">
        <f t="shared" si="81"/>
        <v>125.45</v>
      </c>
      <c r="M279" s="34">
        <f t="shared" si="82"/>
        <v>115.8</v>
      </c>
      <c r="N279" s="106"/>
      <c r="O279" s="34">
        <f t="shared" si="74"/>
        <v>0</v>
      </c>
      <c r="P279" s="10">
        <f t="shared" si="75"/>
        <v>0</v>
      </c>
      <c r="Q279" s="37" t="s">
        <v>434</v>
      </c>
      <c r="R279" s="10"/>
      <c r="S279" s="38" t="str">
        <f>VLOOKUP(A279,Лист1!$B$2:$H$243,5,0)</f>
        <v>2000000038995</v>
      </c>
      <c r="T279" s="10"/>
      <c r="U279" s="12"/>
      <c r="V279" s="12"/>
      <c r="W279" s="12"/>
      <c r="X279" s="12"/>
      <c r="Y279" s="12"/>
      <c r="Z279" s="12"/>
    </row>
    <row r="280" spans="1:26" s="332" customFormat="1" ht="15.75" hidden="1" customHeight="1" x14ac:dyDescent="0.3">
      <c r="A280" s="394" t="s">
        <v>547</v>
      </c>
      <c r="B280" s="395" t="s">
        <v>548</v>
      </c>
      <c r="C280" s="396">
        <v>6.3E-2</v>
      </c>
      <c r="D280" s="323" t="s">
        <v>433</v>
      </c>
      <c r="E280" s="330" t="s">
        <v>306</v>
      </c>
      <c r="F280" s="344">
        <v>295</v>
      </c>
      <c r="G280" s="326">
        <f t="shared" si="76"/>
        <v>265.5</v>
      </c>
      <c r="H280" s="326">
        <f t="shared" si="77"/>
        <v>250.75</v>
      </c>
      <c r="I280" s="326">
        <f t="shared" si="78"/>
        <v>236</v>
      </c>
      <c r="J280" s="326">
        <f t="shared" si="79"/>
        <v>221.25</v>
      </c>
      <c r="K280" s="326">
        <f t="shared" si="80"/>
        <v>206.5</v>
      </c>
      <c r="L280" s="326">
        <f t="shared" si="81"/>
        <v>191.75</v>
      </c>
      <c r="M280" s="326">
        <f t="shared" si="82"/>
        <v>177</v>
      </c>
      <c r="N280" s="397"/>
      <c r="O280" s="326">
        <f t="shared" si="74"/>
        <v>0</v>
      </c>
      <c r="P280" s="323">
        <f t="shared" si="75"/>
        <v>0</v>
      </c>
      <c r="Q280" s="329" t="s">
        <v>434</v>
      </c>
      <c r="R280" s="323"/>
      <c r="S280" s="331" t="str">
        <f>VLOOKUP(A280,Лист1!$B$2:$H$243,5,0)</f>
        <v>2000000038988</v>
      </c>
      <c r="T280" s="323"/>
      <c r="U280" s="330"/>
      <c r="V280" s="330"/>
      <c r="W280" s="330"/>
      <c r="X280" s="330"/>
      <c r="Y280" s="330"/>
      <c r="Z280" s="330"/>
    </row>
    <row r="281" spans="1:26" s="332" customFormat="1" ht="15.75" hidden="1" customHeight="1" x14ac:dyDescent="0.3">
      <c r="A281" s="394" t="s">
        <v>549</v>
      </c>
      <c r="B281" s="395" t="s">
        <v>550</v>
      </c>
      <c r="C281" s="396">
        <v>8.7999999999999995E-2</v>
      </c>
      <c r="D281" s="323" t="s">
        <v>433</v>
      </c>
      <c r="E281" s="330" t="s">
        <v>306</v>
      </c>
      <c r="F281" s="344">
        <v>397</v>
      </c>
      <c r="G281" s="326">
        <f t="shared" si="76"/>
        <v>357.3</v>
      </c>
      <c r="H281" s="326">
        <f t="shared" si="77"/>
        <v>337.45</v>
      </c>
      <c r="I281" s="326">
        <f t="shared" si="78"/>
        <v>317.60000000000002</v>
      </c>
      <c r="J281" s="326">
        <f t="shared" si="79"/>
        <v>297.75</v>
      </c>
      <c r="K281" s="326">
        <f t="shared" si="80"/>
        <v>277.89999999999998</v>
      </c>
      <c r="L281" s="326">
        <f t="shared" si="81"/>
        <v>258.05</v>
      </c>
      <c r="M281" s="326">
        <f t="shared" si="82"/>
        <v>238.2</v>
      </c>
      <c r="N281" s="397"/>
      <c r="O281" s="326">
        <f t="shared" si="74"/>
        <v>0</v>
      </c>
      <c r="P281" s="323">
        <f t="shared" si="75"/>
        <v>0</v>
      </c>
      <c r="Q281" s="329" t="s">
        <v>434</v>
      </c>
      <c r="R281" s="323"/>
      <c r="S281" s="331" t="str">
        <f>VLOOKUP(A281,Лист1!$B$2:$H$243,5,0)</f>
        <v>2000000039053</v>
      </c>
      <c r="T281" s="323"/>
      <c r="U281" s="330"/>
      <c r="V281" s="330"/>
      <c r="W281" s="330"/>
      <c r="X281" s="330"/>
      <c r="Y281" s="330"/>
      <c r="Z281" s="330"/>
    </row>
    <row r="282" spans="1:26" ht="15.75" customHeight="1" x14ac:dyDescent="0.3">
      <c r="A282" s="181" t="s">
        <v>551</v>
      </c>
      <c r="B282" s="115" t="s">
        <v>552</v>
      </c>
      <c r="C282" s="156">
        <v>0.1255</v>
      </c>
      <c r="D282" s="10" t="s">
        <v>433</v>
      </c>
      <c r="E282" s="12" t="s">
        <v>306</v>
      </c>
      <c r="F282" s="117">
        <v>490</v>
      </c>
      <c r="G282" s="34">
        <f t="shared" si="76"/>
        <v>441</v>
      </c>
      <c r="H282" s="34">
        <f t="shared" si="77"/>
        <v>416.5</v>
      </c>
      <c r="I282" s="34">
        <f t="shared" si="78"/>
        <v>392</v>
      </c>
      <c r="J282" s="34">
        <f t="shared" si="79"/>
        <v>367.5</v>
      </c>
      <c r="K282" s="34">
        <f t="shared" si="80"/>
        <v>343</v>
      </c>
      <c r="L282" s="34">
        <f t="shared" si="81"/>
        <v>318.5</v>
      </c>
      <c r="M282" s="34">
        <f t="shared" si="82"/>
        <v>294</v>
      </c>
      <c r="N282" s="106"/>
      <c r="O282" s="34">
        <f t="shared" si="74"/>
        <v>0</v>
      </c>
      <c r="P282" s="10">
        <f t="shared" si="75"/>
        <v>0</v>
      </c>
      <c r="Q282" s="37" t="s">
        <v>434</v>
      </c>
      <c r="R282" s="10"/>
      <c r="S282" s="38" t="str">
        <f>VLOOKUP(A282,Лист1!$B$2:$H$243,5,0)</f>
        <v>2000000038940</v>
      </c>
      <c r="T282" s="10"/>
      <c r="U282" s="12"/>
      <c r="V282" s="12"/>
      <c r="W282" s="12"/>
      <c r="X282" s="12"/>
      <c r="Y282" s="12"/>
      <c r="Z282" s="12"/>
    </row>
    <row r="283" spans="1:26" ht="15.75" customHeight="1" x14ac:dyDescent="0.3">
      <c r="A283" s="181" t="s">
        <v>553</v>
      </c>
      <c r="B283" s="115" t="s">
        <v>554</v>
      </c>
      <c r="C283" s="156">
        <v>0.17549999999999999</v>
      </c>
      <c r="D283" s="10" t="s">
        <v>433</v>
      </c>
      <c r="E283" s="12" t="s">
        <v>306</v>
      </c>
      <c r="F283" s="117">
        <v>686</v>
      </c>
      <c r="G283" s="34">
        <f t="shared" si="76"/>
        <v>617.4</v>
      </c>
      <c r="H283" s="34">
        <f t="shared" si="77"/>
        <v>583.1</v>
      </c>
      <c r="I283" s="34">
        <f t="shared" si="78"/>
        <v>548.80000000000007</v>
      </c>
      <c r="J283" s="34">
        <f t="shared" si="79"/>
        <v>514.5</v>
      </c>
      <c r="K283" s="34">
        <f t="shared" si="80"/>
        <v>480.2</v>
      </c>
      <c r="L283" s="34">
        <f t="shared" si="81"/>
        <v>445.90000000000003</v>
      </c>
      <c r="M283" s="34">
        <f t="shared" si="82"/>
        <v>411.59999999999997</v>
      </c>
      <c r="N283" s="106"/>
      <c r="O283" s="34">
        <f t="shared" si="74"/>
        <v>0</v>
      </c>
      <c r="P283" s="10">
        <f t="shared" si="75"/>
        <v>0</v>
      </c>
      <c r="Q283" s="37" t="s">
        <v>434</v>
      </c>
      <c r="R283" s="10"/>
      <c r="S283" s="38" t="str">
        <f>VLOOKUP(A283,Лист1!$B$2:$H$243,5,0)</f>
        <v>2000000039015</v>
      </c>
      <c r="T283" s="10"/>
      <c r="U283" s="12"/>
      <c r="V283" s="12"/>
      <c r="W283" s="12"/>
      <c r="X283" s="12"/>
      <c r="Y283" s="12"/>
      <c r="Z283" s="12"/>
    </row>
    <row r="284" spans="1:26" ht="15.75" customHeight="1" x14ac:dyDescent="0.3">
      <c r="A284" s="181" t="s">
        <v>555</v>
      </c>
      <c r="B284" s="115" t="s">
        <v>556</v>
      </c>
      <c r="C284" s="156">
        <v>0.27550000000000002</v>
      </c>
      <c r="D284" s="10" t="s">
        <v>433</v>
      </c>
      <c r="E284" s="12" t="s">
        <v>306</v>
      </c>
      <c r="F284" s="117">
        <v>758</v>
      </c>
      <c r="G284" s="34">
        <f t="shared" si="76"/>
        <v>682.2</v>
      </c>
      <c r="H284" s="34">
        <f t="shared" si="77"/>
        <v>644.29999999999995</v>
      </c>
      <c r="I284" s="34">
        <f t="shared" si="78"/>
        <v>606.4</v>
      </c>
      <c r="J284" s="34">
        <f t="shared" si="79"/>
        <v>568.5</v>
      </c>
      <c r="K284" s="34">
        <f t="shared" si="80"/>
        <v>530.6</v>
      </c>
      <c r="L284" s="34">
        <f t="shared" si="81"/>
        <v>492.7</v>
      </c>
      <c r="M284" s="34">
        <f t="shared" si="82"/>
        <v>454.8</v>
      </c>
      <c r="N284" s="106"/>
      <c r="O284" s="34">
        <f t="shared" si="74"/>
        <v>0</v>
      </c>
      <c r="P284" s="10">
        <f t="shared" si="75"/>
        <v>0</v>
      </c>
      <c r="Q284" s="37" t="s">
        <v>434</v>
      </c>
      <c r="R284" s="10"/>
      <c r="S284" s="38" t="str">
        <f>VLOOKUP(A284,Лист1!$B$2:$H$243,5,0)</f>
        <v>2000000039022</v>
      </c>
      <c r="T284" s="10"/>
      <c r="U284" s="12"/>
      <c r="V284" s="12"/>
      <c r="W284" s="12"/>
      <c r="X284" s="12"/>
      <c r="Y284" s="12"/>
      <c r="Z284" s="12"/>
    </row>
    <row r="285" spans="1:26" ht="15.75" hidden="1" customHeight="1" x14ac:dyDescent="0.3">
      <c r="A285" s="128" t="s">
        <v>557</v>
      </c>
      <c r="B285" s="105" t="s">
        <v>558</v>
      </c>
      <c r="C285" s="156">
        <v>0.42549999999999999</v>
      </c>
      <c r="D285" s="43" t="s">
        <v>433</v>
      </c>
      <c r="E285" s="51" t="s">
        <v>306</v>
      </c>
      <c r="F285" s="107">
        <v>946</v>
      </c>
      <c r="G285" s="46">
        <f t="shared" si="76"/>
        <v>851.4</v>
      </c>
      <c r="H285" s="46">
        <f t="shared" si="77"/>
        <v>804.1</v>
      </c>
      <c r="I285" s="46">
        <f t="shared" si="78"/>
        <v>756.80000000000007</v>
      </c>
      <c r="J285" s="46">
        <f t="shared" si="79"/>
        <v>709.5</v>
      </c>
      <c r="K285" s="46">
        <f t="shared" si="80"/>
        <v>662.19999999999993</v>
      </c>
      <c r="L285" s="46">
        <f t="shared" si="81"/>
        <v>614.9</v>
      </c>
      <c r="M285" s="46">
        <f t="shared" si="82"/>
        <v>567.6</v>
      </c>
      <c r="N285" s="107"/>
      <c r="O285" s="46">
        <f t="shared" si="74"/>
        <v>0</v>
      </c>
      <c r="P285" s="43">
        <f t="shared" si="75"/>
        <v>0</v>
      </c>
      <c r="Q285" s="49" t="s">
        <v>434</v>
      </c>
      <c r="R285" s="43"/>
      <c r="S285" s="50" t="str">
        <f>VLOOKUP(A285,Лист1!$B$2:$H$243,5,0)</f>
        <v>2000000039046</v>
      </c>
      <c r="T285" s="43"/>
      <c r="U285" s="51"/>
      <c r="V285" s="51"/>
      <c r="W285" s="51"/>
      <c r="X285" s="51"/>
      <c r="Y285" s="51"/>
      <c r="Z285" s="51"/>
    </row>
    <row r="286" spans="1:26" ht="15.75" customHeight="1" x14ac:dyDescent="0.3">
      <c r="A286" s="181" t="s">
        <v>559</v>
      </c>
      <c r="B286" s="115" t="s">
        <v>560</v>
      </c>
      <c r="C286" s="156">
        <v>0.62549999999999994</v>
      </c>
      <c r="D286" s="10" t="s">
        <v>433</v>
      </c>
      <c r="E286" s="12" t="s">
        <v>306</v>
      </c>
      <c r="F286" s="117">
        <v>1070</v>
      </c>
      <c r="G286" s="34">
        <f t="shared" si="76"/>
        <v>963</v>
      </c>
      <c r="H286" s="34">
        <f t="shared" si="77"/>
        <v>909.5</v>
      </c>
      <c r="I286" s="34">
        <f t="shared" si="78"/>
        <v>856</v>
      </c>
      <c r="J286" s="34">
        <f t="shared" si="79"/>
        <v>802.5</v>
      </c>
      <c r="K286" s="34">
        <f t="shared" si="80"/>
        <v>749</v>
      </c>
      <c r="L286" s="34">
        <f t="shared" si="81"/>
        <v>695.5</v>
      </c>
      <c r="M286" s="34">
        <f t="shared" si="82"/>
        <v>642</v>
      </c>
      <c r="N286" s="106"/>
      <c r="O286" s="34">
        <f t="shared" si="74"/>
        <v>0</v>
      </c>
      <c r="P286" s="10">
        <f t="shared" si="75"/>
        <v>0</v>
      </c>
      <c r="Q286" s="37" t="s">
        <v>434</v>
      </c>
      <c r="R286" s="10"/>
      <c r="S286" s="38" t="str">
        <f>VLOOKUP(A286,Лист1!$B$2:$H$243,5,0)</f>
        <v>2000000038971</v>
      </c>
      <c r="T286" s="10"/>
      <c r="U286" s="12"/>
      <c r="V286" s="12"/>
      <c r="W286" s="12"/>
      <c r="X286" s="12"/>
      <c r="Y286" s="12"/>
      <c r="Z286" s="12"/>
    </row>
    <row r="287" spans="1:26" ht="15.75" hidden="1" customHeight="1" x14ac:dyDescent="0.3">
      <c r="A287" s="186" t="s">
        <v>561</v>
      </c>
      <c r="B287" s="187" t="s">
        <v>562</v>
      </c>
      <c r="C287" s="188">
        <v>0.87549999999999994</v>
      </c>
      <c r="D287" s="189" t="s">
        <v>433</v>
      </c>
      <c r="E287" s="190" t="s">
        <v>306</v>
      </c>
      <c r="F287" s="191">
        <v>1290</v>
      </c>
      <c r="G287" s="192">
        <f t="shared" si="76"/>
        <v>1161</v>
      </c>
      <c r="H287" s="192">
        <f t="shared" si="77"/>
        <v>1096.5</v>
      </c>
      <c r="I287" s="192">
        <f t="shared" si="78"/>
        <v>1032</v>
      </c>
      <c r="J287" s="192">
        <f t="shared" si="79"/>
        <v>967.5</v>
      </c>
      <c r="K287" s="192">
        <f t="shared" si="80"/>
        <v>902.99999999999989</v>
      </c>
      <c r="L287" s="192">
        <f t="shared" si="81"/>
        <v>838.5</v>
      </c>
      <c r="M287" s="192">
        <f t="shared" si="82"/>
        <v>774</v>
      </c>
      <c r="N287" s="191"/>
      <c r="O287" s="192">
        <f t="shared" si="74"/>
        <v>0</v>
      </c>
      <c r="P287" s="189">
        <f t="shared" si="75"/>
        <v>0</v>
      </c>
      <c r="Q287" s="193" t="s">
        <v>434</v>
      </c>
      <c r="R287" s="189"/>
      <c r="S287" s="194" t="str">
        <f>VLOOKUP(A287,Лист1!$B$2:$H$243,5,0)</f>
        <v>2000000039039</v>
      </c>
      <c r="T287" s="189"/>
      <c r="U287" s="190"/>
      <c r="V287" s="190"/>
      <c r="W287" s="190"/>
      <c r="X287" s="190"/>
      <c r="Y287" s="190"/>
      <c r="Z287" s="190"/>
    </row>
    <row r="288" spans="1:26" ht="15.75" hidden="1" customHeight="1" x14ac:dyDescent="0.3">
      <c r="A288" s="186" t="s">
        <v>563</v>
      </c>
      <c r="B288" s="187" t="s">
        <v>564</v>
      </c>
      <c r="C288" s="188">
        <v>1.5004999999999999</v>
      </c>
      <c r="D288" s="189" t="s">
        <v>433</v>
      </c>
      <c r="E288" s="190" t="s">
        <v>306</v>
      </c>
      <c r="F288" s="191">
        <v>1720</v>
      </c>
      <c r="G288" s="192">
        <f t="shared" si="76"/>
        <v>1548</v>
      </c>
      <c r="H288" s="192">
        <f t="shared" si="77"/>
        <v>1462</v>
      </c>
      <c r="I288" s="192">
        <f t="shared" si="78"/>
        <v>1376</v>
      </c>
      <c r="J288" s="192">
        <f t="shared" si="79"/>
        <v>1290</v>
      </c>
      <c r="K288" s="192">
        <f t="shared" si="80"/>
        <v>1204</v>
      </c>
      <c r="L288" s="192">
        <f t="shared" si="81"/>
        <v>1118</v>
      </c>
      <c r="M288" s="192">
        <f t="shared" si="82"/>
        <v>1032</v>
      </c>
      <c r="N288" s="191"/>
      <c r="O288" s="192">
        <f t="shared" si="74"/>
        <v>0</v>
      </c>
      <c r="P288" s="189">
        <f t="shared" si="75"/>
        <v>0</v>
      </c>
      <c r="Q288" s="193" t="s">
        <v>434</v>
      </c>
      <c r="R288" s="189"/>
      <c r="S288" s="194" t="str">
        <f>VLOOKUP(A288,Лист1!$B$2:$H$243,5,0)</f>
        <v>2000000038957</v>
      </c>
      <c r="T288" s="189"/>
      <c r="U288" s="190"/>
      <c r="V288" s="190"/>
      <c r="W288" s="190"/>
      <c r="X288" s="190"/>
      <c r="Y288" s="190"/>
      <c r="Z288" s="190"/>
    </row>
    <row r="289" spans="1:26" ht="15.75" hidden="1" customHeight="1" x14ac:dyDescent="0.3">
      <c r="A289" s="128" t="s">
        <v>565</v>
      </c>
      <c r="B289" s="129" t="s">
        <v>566</v>
      </c>
      <c r="C289" s="130">
        <v>1</v>
      </c>
      <c r="D289" s="43" t="s">
        <v>457</v>
      </c>
      <c r="E289" s="51" t="s">
        <v>306</v>
      </c>
      <c r="F289" s="107">
        <v>1440</v>
      </c>
      <c r="G289" s="46">
        <f t="shared" si="76"/>
        <v>1296</v>
      </c>
      <c r="H289" s="46">
        <f t="shared" si="77"/>
        <v>1224</v>
      </c>
      <c r="I289" s="46">
        <f t="shared" si="78"/>
        <v>1152</v>
      </c>
      <c r="J289" s="46">
        <f t="shared" si="79"/>
        <v>1080</v>
      </c>
      <c r="K289" s="46">
        <f t="shared" si="80"/>
        <v>1007.9999999999999</v>
      </c>
      <c r="L289" s="46">
        <f t="shared" si="81"/>
        <v>936</v>
      </c>
      <c r="M289" s="46">
        <f t="shared" si="82"/>
        <v>864</v>
      </c>
      <c r="N289" s="107"/>
      <c r="O289" s="34">
        <f t="shared" si="74"/>
        <v>0</v>
      </c>
      <c r="P289" s="43">
        <f t="shared" si="75"/>
        <v>0</v>
      </c>
      <c r="Q289" s="49" t="s">
        <v>434</v>
      </c>
      <c r="R289" s="43"/>
      <c r="S289" s="50" t="str">
        <f>VLOOKUP(A289,Лист1!$B$2:$H$243,5,0)</f>
        <v>2000000039008</v>
      </c>
      <c r="T289" s="43"/>
      <c r="U289" s="51"/>
      <c r="V289" s="51"/>
      <c r="W289" s="51"/>
      <c r="X289" s="51"/>
      <c r="Y289" s="51"/>
      <c r="Z289" s="51"/>
    </row>
    <row r="290" spans="1:26" ht="15" customHeight="1" x14ac:dyDescent="0.3">
      <c r="A290" s="181" t="s">
        <v>567</v>
      </c>
      <c r="B290" s="115" t="s">
        <v>568</v>
      </c>
      <c r="C290" s="156">
        <v>0.05</v>
      </c>
      <c r="D290" s="10">
        <v>1</v>
      </c>
      <c r="E290" s="12" t="s">
        <v>23</v>
      </c>
      <c r="F290" s="117">
        <v>276</v>
      </c>
      <c r="G290" s="34">
        <f t="shared" si="76"/>
        <v>248.4</v>
      </c>
      <c r="H290" s="34">
        <f t="shared" si="77"/>
        <v>234.6</v>
      </c>
      <c r="I290" s="34">
        <f t="shared" si="78"/>
        <v>220.8</v>
      </c>
      <c r="J290" s="34">
        <f t="shared" si="79"/>
        <v>207</v>
      </c>
      <c r="K290" s="34">
        <f t="shared" si="80"/>
        <v>193.2</v>
      </c>
      <c r="L290" s="34">
        <f t="shared" si="81"/>
        <v>179.4</v>
      </c>
      <c r="M290" s="34">
        <f t="shared" si="82"/>
        <v>165.6</v>
      </c>
      <c r="N290" s="106"/>
      <c r="O290" s="34">
        <f t="shared" si="74"/>
        <v>0</v>
      </c>
      <c r="P290" s="10">
        <f t="shared" si="75"/>
        <v>0</v>
      </c>
      <c r="Q290" s="37">
        <f>N290*D290</f>
        <v>0</v>
      </c>
      <c r="R290" s="10"/>
      <c r="S290" s="38" t="str">
        <f>VLOOKUP(A290,Лист1!$B$2:$H$243,5,0)</f>
        <v>2000000043876</v>
      </c>
      <c r="T290" s="10"/>
      <c r="U290" s="12"/>
      <c r="V290" s="12"/>
      <c r="W290" s="12"/>
      <c r="X290" s="12"/>
      <c r="Y290" s="12"/>
      <c r="Z290" s="12"/>
    </row>
    <row r="291" spans="1:26" ht="15" customHeight="1" x14ac:dyDescent="0.3">
      <c r="A291" s="141" t="s">
        <v>569</v>
      </c>
      <c r="B291" s="201" t="s">
        <v>570</v>
      </c>
      <c r="C291" s="169">
        <v>0.2</v>
      </c>
      <c r="D291" s="122">
        <v>4</v>
      </c>
      <c r="E291" s="125" t="s">
        <v>23</v>
      </c>
      <c r="F291" s="143">
        <v>544</v>
      </c>
      <c r="G291" s="120">
        <f t="shared" si="76"/>
        <v>489.6</v>
      </c>
      <c r="H291" s="120">
        <f t="shared" si="77"/>
        <v>462.4</v>
      </c>
      <c r="I291" s="472">
        <f t="shared" si="78"/>
        <v>435.20000000000005</v>
      </c>
      <c r="J291" s="120">
        <f t="shared" si="79"/>
        <v>408</v>
      </c>
      <c r="K291" s="120">
        <f t="shared" si="80"/>
        <v>380.79999999999995</v>
      </c>
      <c r="L291" s="120">
        <f t="shared" si="81"/>
        <v>353.6</v>
      </c>
      <c r="M291" s="120">
        <f t="shared" si="82"/>
        <v>326.39999999999998</v>
      </c>
      <c r="N291" s="144"/>
      <c r="O291" s="120">
        <f t="shared" si="74"/>
        <v>0</v>
      </c>
      <c r="P291" s="122">
        <f t="shared" si="75"/>
        <v>0</v>
      </c>
      <c r="Q291" s="37">
        <f>N291*D291</f>
        <v>0</v>
      </c>
      <c r="R291" s="10"/>
      <c r="S291" s="38" t="str">
        <f>VLOOKUP(A291,Лист1!$B$2:$H$243,5,0)</f>
        <v>2000000043883</v>
      </c>
      <c r="T291" s="10"/>
      <c r="U291" s="12"/>
      <c r="V291" s="12"/>
      <c r="W291" s="12"/>
      <c r="X291" s="12"/>
      <c r="Y291" s="12"/>
      <c r="Z291" s="12"/>
    </row>
    <row r="292" spans="1:26" ht="15" customHeight="1" x14ac:dyDescent="0.3">
      <c r="A292" s="181" t="s">
        <v>571</v>
      </c>
      <c r="B292" s="202" t="s">
        <v>572</v>
      </c>
      <c r="C292" s="183">
        <v>0.05</v>
      </c>
      <c r="D292" s="10" t="s">
        <v>433</v>
      </c>
      <c r="E292" s="12" t="s">
        <v>306</v>
      </c>
      <c r="F292" s="117">
        <v>188</v>
      </c>
      <c r="G292" s="34">
        <f t="shared" si="76"/>
        <v>169.20000000000002</v>
      </c>
      <c r="H292" s="34">
        <f t="shared" si="77"/>
        <v>159.79999999999998</v>
      </c>
      <c r="I292" s="34">
        <f t="shared" si="78"/>
        <v>150.4</v>
      </c>
      <c r="J292" s="34">
        <f t="shared" si="79"/>
        <v>141</v>
      </c>
      <c r="K292" s="34">
        <f t="shared" si="80"/>
        <v>131.6</v>
      </c>
      <c r="L292" s="34">
        <f t="shared" si="81"/>
        <v>122.2</v>
      </c>
      <c r="M292" s="34">
        <f t="shared" si="82"/>
        <v>112.8</v>
      </c>
      <c r="N292" s="106"/>
      <c r="O292" s="34">
        <f t="shared" si="74"/>
        <v>0</v>
      </c>
      <c r="P292" s="10">
        <f t="shared" si="75"/>
        <v>0</v>
      </c>
      <c r="Q292" s="471" t="s">
        <v>434</v>
      </c>
      <c r="R292" s="10"/>
      <c r="S292" s="38">
        <v>2000000077949</v>
      </c>
      <c r="T292" s="10"/>
      <c r="U292" s="12"/>
      <c r="V292" s="12"/>
      <c r="W292" s="12"/>
      <c r="X292" s="12"/>
      <c r="Y292" s="12"/>
      <c r="Z292" s="12"/>
    </row>
    <row r="293" spans="1:26" s="332" customFormat="1" ht="15" hidden="1" customHeight="1" x14ac:dyDescent="0.3">
      <c r="A293" s="394" t="s">
        <v>573</v>
      </c>
      <c r="B293" s="395" t="s">
        <v>574</v>
      </c>
      <c r="C293" s="398">
        <v>0.03</v>
      </c>
      <c r="D293" s="323" t="s">
        <v>433</v>
      </c>
      <c r="E293" s="330" t="s">
        <v>306</v>
      </c>
      <c r="F293" s="344">
        <v>236</v>
      </c>
      <c r="G293" s="326">
        <f t="shared" si="76"/>
        <v>212.4</v>
      </c>
      <c r="H293" s="326">
        <f t="shared" si="77"/>
        <v>200.6</v>
      </c>
      <c r="I293" s="326">
        <f t="shared" si="78"/>
        <v>188.8</v>
      </c>
      <c r="J293" s="326">
        <f t="shared" si="79"/>
        <v>177</v>
      </c>
      <c r="K293" s="326">
        <f t="shared" si="80"/>
        <v>165.2</v>
      </c>
      <c r="L293" s="326">
        <f t="shared" si="81"/>
        <v>153.4</v>
      </c>
      <c r="M293" s="326">
        <f t="shared" si="82"/>
        <v>141.6</v>
      </c>
      <c r="N293" s="397"/>
      <c r="O293" s="326">
        <f t="shared" si="74"/>
        <v>0</v>
      </c>
      <c r="P293" s="323">
        <f t="shared" si="75"/>
        <v>0</v>
      </c>
      <c r="Q293" s="329" t="s">
        <v>434</v>
      </c>
      <c r="R293" s="323"/>
      <c r="S293" s="331">
        <v>2000000077956</v>
      </c>
      <c r="T293" s="323"/>
      <c r="U293" s="330"/>
      <c r="V293" s="330"/>
      <c r="W293" s="330"/>
      <c r="X293" s="330"/>
      <c r="Y293" s="330"/>
      <c r="Z293" s="330"/>
    </row>
    <row r="294" spans="1:26" ht="15" customHeight="1" x14ac:dyDescent="0.3">
      <c r="A294" s="181" t="s">
        <v>575</v>
      </c>
      <c r="B294" s="115" t="s">
        <v>576</v>
      </c>
      <c r="C294" s="183">
        <v>4.8000000000000001E-2</v>
      </c>
      <c r="D294" s="10" t="s">
        <v>433</v>
      </c>
      <c r="E294" s="12" t="s">
        <v>306</v>
      </c>
      <c r="F294" s="117">
        <v>200</v>
      </c>
      <c r="G294" s="34">
        <f t="shared" si="76"/>
        <v>180</v>
      </c>
      <c r="H294" s="34">
        <f t="shared" si="77"/>
        <v>170</v>
      </c>
      <c r="I294" s="34">
        <f t="shared" si="78"/>
        <v>160</v>
      </c>
      <c r="J294" s="34">
        <f t="shared" si="79"/>
        <v>150</v>
      </c>
      <c r="K294" s="34">
        <f t="shared" si="80"/>
        <v>140</v>
      </c>
      <c r="L294" s="34">
        <f t="shared" si="81"/>
        <v>130</v>
      </c>
      <c r="M294" s="34">
        <f t="shared" si="82"/>
        <v>120</v>
      </c>
      <c r="N294" s="106"/>
      <c r="O294" s="34">
        <f t="shared" si="74"/>
        <v>0</v>
      </c>
      <c r="P294" s="10">
        <f t="shared" si="75"/>
        <v>0</v>
      </c>
      <c r="Q294" s="37" t="s">
        <v>434</v>
      </c>
      <c r="R294" s="10"/>
      <c r="S294" s="38">
        <v>2000000077888</v>
      </c>
      <c r="T294" s="10"/>
      <c r="U294" s="12"/>
      <c r="V294" s="12"/>
      <c r="W294" s="12"/>
      <c r="X294" s="12"/>
      <c r="Y294" s="12"/>
      <c r="Z294" s="12"/>
    </row>
    <row r="295" spans="1:26" ht="15" customHeight="1" x14ac:dyDescent="0.3">
      <c r="A295" s="12" t="s">
        <v>577</v>
      </c>
      <c r="B295" s="202" t="s">
        <v>578</v>
      </c>
      <c r="C295" s="183">
        <v>7.8E-2</v>
      </c>
      <c r="D295" s="10" t="s">
        <v>433</v>
      </c>
      <c r="E295" s="12" t="s">
        <v>306</v>
      </c>
      <c r="F295" s="117">
        <v>256</v>
      </c>
      <c r="G295" s="34">
        <f t="shared" si="76"/>
        <v>230.4</v>
      </c>
      <c r="H295" s="34">
        <f t="shared" si="77"/>
        <v>217.6</v>
      </c>
      <c r="I295" s="34">
        <f t="shared" si="78"/>
        <v>204.8</v>
      </c>
      <c r="J295" s="34">
        <f t="shared" si="79"/>
        <v>192</v>
      </c>
      <c r="K295" s="34">
        <f t="shared" si="80"/>
        <v>179.2</v>
      </c>
      <c r="L295" s="34">
        <f t="shared" si="81"/>
        <v>166.4</v>
      </c>
      <c r="M295" s="34">
        <f t="shared" si="82"/>
        <v>153.6</v>
      </c>
      <c r="N295" s="106"/>
      <c r="O295" s="34">
        <f t="shared" si="74"/>
        <v>0</v>
      </c>
      <c r="P295" s="10">
        <f t="shared" si="75"/>
        <v>0</v>
      </c>
      <c r="Q295" s="37" t="s">
        <v>434</v>
      </c>
      <c r="R295" s="10"/>
      <c r="S295" s="38">
        <v>2000000077895</v>
      </c>
      <c r="T295" s="10"/>
      <c r="U295" s="12"/>
      <c r="V295" s="12"/>
      <c r="W295" s="12"/>
      <c r="X295" s="12"/>
      <c r="Y295" s="12"/>
      <c r="Z295" s="12"/>
    </row>
    <row r="296" spans="1:26" ht="15" customHeight="1" x14ac:dyDescent="0.3">
      <c r="A296" s="12" t="s">
        <v>579</v>
      </c>
      <c r="B296" s="202" t="s">
        <v>580</v>
      </c>
      <c r="C296" s="183">
        <v>0.08</v>
      </c>
      <c r="D296" s="10" t="s">
        <v>433</v>
      </c>
      <c r="E296" s="12" t="s">
        <v>306</v>
      </c>
      <c r="F296" s="117">
        <v>253</v>
      </c>
      <c r="G296" s="34">
        <f t="shared" si="76"/>
        <v>227.70000000000002</v>
      </c>
      <c r="H296" s="34">
        <f t="shared" si="77"/>
        <v>215.04999999999998</v>
      </c>
      <c r="I296" s="34">
        <f t="shared" si="78"/>
        <v>202.4</v>
      </c>
      <c r="J296" s="34">
        <f t="shared" si="79"/>
        <v>189.75</v>
      </c>
      <c r="K296" s="34">
        <f t="shared" si="80"/>
        <v>177.1</v>
      </c>
      <c r="L296" s="34">
        <f t="shared" si="81"/>
        <v>164.45000000000002</v>
      </c>
      <c r="M296" s="34">
        <f t="shared" si="82"/>
        <v>151.79999999999998</v>
      </c>
      <c r="N296" s="106"/>
      <c r="O296" s="34">
        <f t="shared" si="74"/>
        <v>0</v>
      </c>
      <c r="P296" s="10">
        <f t="shared" si="75"/>
        <v>0</v>
      </c>
      <c r="Q296" s="37" t="s">
        <v>434</v>
      </c>
      <c r="R296" s="10"/>
      <c r="S296" s="38">
        <v>2000000062150</v>
      </c>
      <c r="T296" s="10"/>
      <c r="U296" s="12"/>
      <c r="V296" s="12"/>
      <c r="W296" s="12"/>
      <c r="X296" s="12"/>
      <c r="Y296" s="12"/>
      <c r="Z296" s="12"/>
    </row>
    <row r="297" spans="1:26" ht="15" customHeight="1" x14ac:dyDescent="0.3">
      <c r="A297" s="12" t="s">
        <v>581</v>
      </c>
      <c r="B297" s="202" t="s">
        <v>582</v>
      </c>
      <c r="C297" s="183">
        <v>0.61499999999999999</v>
      </c>
      <c r="D297" s="10" t="s">
        <v>433</v>
      </c>
      <c r="E297" s="12" t="s">
        <v>306</v>
      </c>
      <c r="F297" s="117">
        <v>352</v>
      </c>
      <c r="G297" s="34">
        <f t="shared" si="76"/>
        <v>316.8</v>
      </c>
      <c r="H297" s="34">
        <f t="shared" si="77"/>
        <v>299.2</v>
      </c>
      <c r="I297" s="34">
        <f t="shared" si="78"/>
        <v>281.60000000000002</v>
      </c>
      <c r="J297" s="34">
        <f t="shared" si="79"/>
        <v>264</v>
      </c>
      <c r="K297" s="34">
        <f t="shared" si="80"/>
        <v>246.39999999999998</v>
      </c>
      <c r="L297" s="34">
        <f t="shared" si="81"/>
        <v>228.8</v>
      </c>
      <c r="M297" s="34">
        <f t="shared" si="82"/>
        <v>211.2</v>
      </c>
      <c r="N297" s="35"/>
      <c r="O297" s="36">
        <f t="shared" si="74"/>
        <v>0</v>
      </c>
      <c r="P297" s="10">
        <f t="shared" si="75"/>
        <v>0</v>
      </c>
      <c r="Q297" s="37" t="s">
        <v>434</v>
      </c>
      <c r="R297" s="10"/>
      <c r="S297" s="38">
        <v>2000000062167</v>
      </c>
      <c r="T297" s="10"/>
      <c r="U297" s="12"/>
      <c r="V297" s="12"/>
      <c r="W297" s="12"/>
      <c r="X297" s="12"/>
      <c r="Y297" s="12"/>
      <c r="Z297" s="12"/>
    </row>
    <row r="298" spans="1:26" s="332" customFormat="1" ht="15" hidden="1" customHeight="1" x14ac:dyDescent="0.3">
      <c r="A298" s="330" t="s">
        <v>583</v>
      </c>
      <c r="B298" s="399" t="s">
        <v>584</v>
      </c>
      <c r="C298" s="398">
        <v>0.61499999999999999</v>
      </c>
      <c r="D298" s="323" t="s">
        <v>433</v>
      </c>
      <c r="E298" s="330" t="s">
        <v>306</v>
      </c>
      <c r="F298" s="344">
        <v>408</v>
      </c>
      <c r="G298" s="326">
        <f t="shared" si="76"/>
        <v>367.2</v>
      </c>
      <c r="H298" s="326">
        <f t="shared" si="77"/>
        <v>346.8</v>
      </c>
      <c r="I298" s="326">
        <f t="shared" si="78"/>
        <v>326.40000000000003</v>
      </c>
      <c r="J298" s="326">
        <f t="shared" si="79"/>
        <v>306</v>
      </c>
      <c r="K298" s="326">
        <f t="shared" si="80"/>
        <v>285.59999999999997</v>
      </c>
      <c r="L298" s="326">
        <f t="shared" si="81"/>
        <v>265.2</v>
      </c>
      <c r="M298" s="326">
        <f t="shared" si="82"/>
        <v>244.79999999999998</v>
      </c>
      <c r="N298" s="327"/>
      <c r="O298" s="328">
        <f t="shared" si="74"/>
        <v>0</v>
      </c>
      <c r="P298" s="323">
        <f t="shared" si="75"/>
        <v>0</v>
      </c>
      <c r="Q298" s="329" t="s">
        <v>434</v>
      </c>
      <c r="R298" s="323"/>
      <c r="S298" s="331">
        <v>2000000077833</v>
      </c>
      <c r="T298" s="323"/>
      <c r="U298" s="330"/>
      <c r="V298" s="330"/>
      <c r="W298" s="330"/>
      <c r="X298" s="330"/>
      <c r="Y298" s="330"/>
      <c r="Z298" s="330"/>
    </row>
    <row r="299" spans="1:26" ht="15" customHeight="1" x14ac:dyDescent="0.3">
      <c r="A299" s="141" t="s">
        <v>585</v>
      </c>
      <c r="B299" s="201" t="s">
        <v>586</v>
      </c>
      <c r="C299" s="169">
        <v>0.85499999999999998</v>
      </c>
      <c r="D299" s="122" t="s">
        <v>433</v>
      </c>
      <c r="E299" s="125" t="s">
        <v>306</v>
      </c>
      <c r="F299" s="143">
        <v>620</v>
      </c>
      <c r="G299" s="120">
        <f t="shared" si="76"/>
        <v>558</v>
      </c>
      <c r="H299" s="120">
        <f t="shared" si="77"/>
        <v>527</v>
      </c>
      <c r="I299" s="120">
        <f t="shared" si="78"/>
        <v>496</v>
      </c>
      <c r="J299" s="120">
        <f t="shared" si="79"/>
        <v>465</v>
      </c>
      <c r="K299" s="120">
        <f t="shared" si="80"/>
        <v>434</v>
      </c>
      <c r="L299" s="120">
        <f t="shared" si="81"/>
        <v>403</v>
      </c>
      <c r="M299" s="121">
        <f t="shared" si="82"/>
        <v>372</v>
      </c>
      <c r="N299" s="144"/>
      <c r="O299" s="171">
        <f t="shared" si="74"/>
        <v>0</v>
      </c>
      <c r="P299" s="122">
        <f t="shared" si="75"/>
        <v>0</v>
      </c>
      <c r="Q299" s="123" t="s">
        <v>434</v>
      </c>
      <c r="R299" s="10"/>
      <c r="S299" s="38">
        <v>2000000062204</v>
      </c>
      <c r="T299" s="10"/>
      <c r="U299" s="12"/>
      <c r="V299" s="12"/>
      <c r="W299" s="12"/>
      <c r="X299" s="12"/>
      <c r="Y299" s="12"/>
      <c r="Z299" s="12"/>
    </row>
    <row r="300" spans="1:26" ht="15" hidden="1" customHeight="1" x14ac:dyDescent="0.3">
      <c r="A300" s="128" t="s">
        <v>587</v>
      </c>
      <c r="B300" s="129" t="s">
        <v>588</v>
      </c>
      <c r="C300" s="130">
        <v>8.7499999999999994E-2</v>
      </c>
      <c r="D300" s="43" t="s">
        <v>433</v>
      </c>
      <c r="E300" s="51" t="s">
        <v>306</v>
      </c>
      <c r="F300" s="107">
        <v>345</v>
      </c>
      <c r="G300" s="46">
        <f t="shared" si="76"/>
        <v>310.5</v>
      </c>
      <c r="H300" s="46">
        <f t="shared" si="77"/>
        <v>293.25</v>
      </c>
      <c r="I300" s="46">
        <f t="shared" si="78"/>
        <v>276</v>
      </c>
      <c r="J300" s="46">
        <f t="shared" si="79"/>
        <v>258.75</v>
      </c>
      <c r="K300" s="46">
        <f t="shared" si="80"/>
        <v>241.49999999999997</v>
      </c>
      <c r="L300" s="46">
        <f t="shared" si="81"/>
        <v>224.25</v>
      </c>
      <c r="M300" s="46">
        <f t="shared" si="82"/>
        <v>207</v>
      </c>
      <c r="N300" s="107"/>
      <c r="O300" s="46">
        <f t="shared" si="74"/>
        <v>0</v>
      </c>
      <c r="P300" s="43">
        <f t="shared" si="75"/>
        <v>0</v>
      </c>
      <c r="Q300" s="49" t="s">
        <v>434</v>
      </c>
      <c r="R300" s="43"/>
      <c r="S300" s="50">
        <v>2000000078076</v>
      </c>
      <c r="T300" s="10"/>
      <c r="U300" s="12"/>
      <c r="V300" s="12"/>
      <c r="W300" s="12"/>
      <c r="X300" s="12"/>
      <c r="Y300" s="12"/>
      <c r="Z300" s="12"/>
    </row>
    <row r="301" spans="1:26" ht="15" hidden="1" customHeight="1" x14ac:dyDescent="0.3">
      <c r="A301" s="128" t="s">
        <v>589</v>
      </c>
      <c r="B301" s="129" t="s">
        <v>590</v>
      </c>
      <c r="C301" s="130">
        <v>0.125</v>
      </c>
      <c r="D301" s="43" t="s">
        <v>433</v>
      </c>
      <c r="E301" s="51" t="s">
        <v>306</v>
      </c>
      <c r="F301" s="107">
        <v>471</v>
      </c>
      <c r="G301" s="46">
        <f t="shared" si="76"/>
        <v>423.90000000000003</v>
      </c>
      <c r="H301" s="46">
        <f t="shared" si="77"/>
        <v>400.34999999999997</v>
      </c>
      <c r="I301" s="46">
        <f t="shared" si="78"/>
        <v>376.8</v>
      </c>
      <c r="J301" s="46">
        <f t="shared" si="79"/>
        <v>353.25</v>
      </c>
      <c r="K301" s="46">
        <f t="shared" si="80"/>
        <v>329.7</v>
      </c>
      <c r="L301" s="46">
        <f t="shared" si="81"/>
        <v>306.15000000000003</v>
      </c>
      <c r="M301" s="46">
        <f t="shared" si="82"/>
        <v>282.59999999999997</v>
      </c>
      <c r="N301" s="107"/>
      <c r="O301" s="46">
        <f t="shared" si="74"/>
        <v>0</v>
      </c>
      <c r="P301" s="43">
        <f t="shared" si="75"/>
        <v>0</v>
      </c>
      <c r="Q301" s="49" t="s">
        <v>434</v>
      </c>
      <c r="R301" s="43"/>
      <c r="S301" s="50">
        <v>2000000078083</v>
      </c>
      <c r="T301" s="10"/>
      <c r="U301" s="12"/>
      <c r="V301" s="12"/>
      <c r="W301" s="12"/>
      <c r="X301" s="12"/>
      <c r="Y301" s="12"/>
      <c r="Z301" s="12"/>
    </row>
    <row r="302" spans="1:26" ht="15" hidden="1" customHeight="1" x14ac:dyDescent="0.3">
      <c r="A302" s="128" t="s">
        <v>591</v>
      </c>
      <c r="B302" s="129" t="s">
        <v>592</v>
      </c>
      <c r="C302" s="130">
        <v>0.17499999999999999</v>
      </c>
      <c r="D302" s="43" t="s">
        <v>433</v>
      </c>
      <c r="E302" s="51" t="s">
        <v>306</v>
      </c>
      <c r="F302" s="107">
        <v>627</v>
      </c>
      <c r="G302" s="46">
        <f t="shared" si="76"/>
        <v>564.30000000000007</v>
      </c>
      <c r="H302" s="46">
        <f t="shared" si="77"/>
        <v>532.94999999999993</v>
      </c>
      <c r="I302" s="46">
        <f t="shared" si="78"/>
        <v>501.6</v>
      </c>
      <c r="J302" s="46">
        <f t="shared" si="79"/>
        <v>470.25</v>
      </c>
      <c r="K302" s="46">
        <f t="shared" si="80"/>
        <v>438.9</v>
      </c>
      <c r="L302" s="46">
        <f t="shared" si="81"/>
        <v>407.55</v>
      </c>
      <c r="M302" s="46">
        <f t="shared" si="82"/>
        <v>376.2</v>
      </c>
      <c r="N302" s="107"/>
      <c r="O302" s="46">
        <f t="shared" si="74"/>
        <v>0</v>
      </c>
      <c r="P302" s="43">
        <f t="shared" si="75"/>
        <v>0</v>
      </c>
      <c r="Q302" s="49" t="s">
        <v>434</v>
      </c>
      <c r="R302" s="43"/>
      <c r="S302" s="50">
        <v>2000000078090</v>
      </c>
      <c r="T302" s="10"/>
      <c r="U302" s="12"/>
      <c r="V302" s="12"/>
      <c r="W302" s="12"/>
      <c r="X302" s="12"/>
      <c r="Y302" s="12"/>
      <c r="Z302" s="12"/>
    </row>
    <row r="303" spans="1:26" ht="15" hidden="1" customHeight="1" x14ac:dyDescent="0.3">
      <c r="A303" s="128" t="s">
        <v>593</v>
      </c>
      <c r="B303" s="129" t="s">
        <v>594</v>
      </c>
      <c r="C303" s="130">
        <v>0.27500000000000002</v>
      </c>
      <c r="D303" s="43" t="s">
        <v>433</v>
      </c>
      <c r="E303" s="51" t="s">
        <v>306</v>
      </c>
      <c r="F303" s="107">
        <v>944</v>
      </c>
      <c r="G303" s="46">
        <f t="shared" si="76"/>
        <v>849.6</v>
      </c>
      <c r="H303" s="46">
        <f t="shared" si="77"/>
        <v>802.4</v>
      </c>
      <c r="I303" s="46">
        <f t="shared" si="78"/>
        <v>755.2</v>
      </c>
      <c r="J303" s="46">
        <f t="shared" si="79"/>
        <v>708</v>
      </c>
      <c r="K303" s="46">
        <f t="shared" si="80"/>
        <v>660.8</v>
      </c>
      <c r="L303" s="46">
        <f t="shared" si="81"/>
        <v>613.6</v>
      </c>
      <c r="M303" s="46">
        <f t="shared" si="82"/>
        <v>566.4</v>
      </c>
      <c r="N303" s="107"/>
      <c r="O303" s="46">
        <f t="shared" si="74"/>
        <v>0</v>
      </c>
      <c r="P303" s="43">
        <f t="shared" si="75"/>
        <v>0</v>
      </c>
      <c r="Q303" s="49" t="s">
        <v>434</v>
      </c>
      <c r="R303" s="43"/>
      <c r="S303" s="50">
        <v>2000000078106</v>
      </c>
      <c r="T303" s="10"/>
      <c r="U303" s="12"/>
      <c r="V303" s="12"/>
      <c r="W303" s="12"/>
      <c r="X303" s="12"/>
      <c r="Y303" s="12"/>
      <c r="Z303" s="12"/>
    </row>
    <row r="304" spans="1:26" ht="15" hidden="1" customHeight="1" x14ac:dyDescent="0.3">
      <c r="A304" s="128" t="s">
        <v>595</v>
      </c>
      <c r="B304" s="129" t="s">
        <v>596</v>
      </c>
      <c r="C304" s="130">
        <v>0.42499999999999999</v>
      </c>
      <c r="D304" s="43" t="s">
        <v>433</v>
      </c>
      <c r="E304" s="51" t="s">
        <v>306</v>
      </c>
      <c r="F304" s="107">
        <v>1345</v>
      </c>
      <c r="G304" s="46">
        <f t="shared" si="76"/>
        <v>1210.5</v>
      </c>
      <c r="H304" s="46">
        <f t="shared" si="77"/>
        <v>1143.25</v>
      </c>
      <c r="I304" s="46">
        <f t="shared" si="78"/>
        <v>1076</v>
      </c>
      <c r="J304" s="46">
        <f t="shared" si="79"/>
        <v>1008.75</v>
      </c>
      <c r="K304" s="46">
        <f t="shared" si="80"/>
        <v>941.49999999999989</v>
      </c>
      <c r="L304" s="46">
        <f t="shared" si="81"/>
        <v>874.25</v>
      </c>
      <c r="M304" s="46">
        <f t="shared" si="82"/>
        <v>807</v>
      </c>
      <c r="N304" s="107"/>
      <c r="O304" s="46">
        <f t="shared" si="74"/>
        <v>0</v>
      </c>
      <c r="P304" s="43">
        <f t="shared" si="75"/>
        <v>0</v>
      </c>
      <c r="Q304" s="49" t="s">
        <v>434</v>
      </c>
      <c r="R304" s="43"/>
      <c r="S304" s="50">
        <v>2000000078113</v>
      </c>
      <c r="T304" s="10"/>
      <c r="U304" s="12"/>
      <c r="V304" s="12"/>
      <c r="W304" s="12"/>
      <c r="X304" s="12"/>
      <c r="Y304" s="12"/>
      <c r="Z304" s="12"/>
    </row>
    <row r="305" spans="1:26" ht="15" hidden="1" customHeight="1" x14ac:dyDescent="0.3">
      <c r="A305" s="128" t="s">
        <v>597</v>
      </c>
      <c r="B305" s="129" t="s">
        <v>598</v>
      </c>
      <c r="C305" s="130">
        <v>0.625</v>
      </c>
      <c r="D305" s="43" t="s">
        <v>433</v>
      </c>
      <c r="E305" s="51" t="s">
        <v>306</v>
      </c>
      <c r="F305" s="107">
        <v>1908</v>
      </c>
      <c r="G305" s="46">
        <f t="shared" si="76"/>
        <v>1717.2</v>
      </c>
      <c r="H305" s="46">
        <f t="shared" si="77"/>
        <v>1621.8</v>
      </c>
      <c r="I305" s="46">
        <f t="shared" si="78"/>
        <v>1526.4</v>
      </c>
      <c r="J305" s="46">
        <f t="shared" si="79"/>
        <v>1431</v>
      </c>
      <c r="K305" s="46">
        <f t="shared" si="80"/>
        <v>1335.6</v>
      </c>
      <c r="L305" s="46">
        <f t="shared" si="81"/>
        <v>1240.2</v>
      </c>
      <c r="M305" s="46">
        <f t="shared" si="82"/>
        <v>1144.8</v>
      </c>
      <c r="N305" s="107"/>
      <c r="O305" s="46">
        <f t="shared" si="74"/>
        <v>0</v>
      </c>
      <c r="P305" s="43">
        <f t="shared" si="75"/>
        <v>0</v>
      </c>
      <c r="Q305" s="49" t="s">
        <v>434</v>
      </c>
      <c r="R305" s="43"/>
      <c r="S305" s="50">
        <v>2000000078120</v>
      </c>
      <c r="T305" s="10"/>
      <c r="U305" s="12"/>
      <c r="V305" s="12"/>
      <c r="W305" s="12"/>
      <c r="X305" s="12"/>
      <c r="Y305" s="12"/>
      <c r="Z305" s="12"/>
    </row>
    <row r="306" spans="1:26" ht="15" hidden="1" customHeight="1" x14ac:dyDescent="0.3">
      <c r="A306" s="128" t="s">
        <v>599</v>
      </c>
      <c r="B306" s="129" t="s">
        <v>600</v>
      </c>
      <c r="C306" s="130">
        <v>0.87450000000000006</v>
      </c>
      <c r="D306" s="43" t="s">
        <v>433</v>
      </c>
      <c r="E306" s="51" t="s">
        <v>306</v>
      </c>
      <c r="F306" s="107">
        <v>2454</v>
      </c>
      <c r="G306" s="46">
        <f t="shared" si="76"/>
        <v>2208.6</v>
      </c>
      <c r="H306" s="46">
        <f t="shared" si="77"/>
        <v>2085.9</v>
      </c>
      <c r="I306" s="46">
        <f t="shared" si="78"/>
        <v>1963.2</v>
      </c>
      <c r="J306" s="46">
        <f t="shared" si="79"/>
        <v>1840.5</v>
      </c>
      <c r="K306" s="46">
        <f t="shared" si="80"/>
        <v>1717.8</v>
      </c>
      <c r="L306" s="46">
        <f t="shared" si="81"/>
        <v>1595.1000000000001</v>
      </c>
      <c r="M306" s="46">
        <f t="shared" si="82"/>
        <v>1472.3999999999999</v>
      </c>
      <c r="N306" s="107"/>
      <c r="O306" s="46">
        <f t="shared" si="74"/>
        <v>0</v>
      </c>
      <c r="P306" s="43">
        <f t="shared" si="75"/>
        <v>0</v>
      </c>
      <c r="Q306" s="49" t="s">
        <v>434</v>
      </c>
      <c r="R306" s="43"/>
      <c r="S306" s="50">
        <v>2000000078137</v>
      </c>
      <c r="T306" s="10"/>
      <c r="U306" s="12"/>
      <c r="V306" s="12"/>
      <c r="W306" s="12"/>
      <c r="X306" s="12"/>
      <c r="Y306" s="12"/>
      <c r="Z306" s="12"/>
    </row>
    <row r="307" spans="1:26" ht="15" hidden="1" customHeight="1" x14ac:dyDescent="0.3">
      <c r="A307" s="162" t="s">
        <v>601</v>
      </c>
      <c r="B307" s="180" t="s">
        <v>602</v>
      </c>
      <c r="C307" s="164">
        <v>1.4995000000000001</v>
      </c>
      <c r="D307" s="148" t="s">
        <v>433</v>
      </c>
      <c r="E307" s="165" t="s">
        <v>306</v>
      </c>
      <c r="F307" s="154">
        <v>3842</v>
      </c>
      <c r="G307" s="152">
        <f t="shared" si="76"/>
        <v>3457.8</v>
      </c>
      <c r="H307" s="152">
        <f t="shared" si="77"/>
        <v>3265.7</v>
      </c>
      <c r="I307" s="152">
        <f t="shared" si="78"/>
        <v>3073.6000000000004</v>
      </c>
      <c r="J307" s="152">
        <f t="shared" si="79"/>
        <v>2881.5</v>
      </c>
      <c r="K307" s="152">
        <f t="shared" si="80"/>
        <v>2689.3999999999996</v>
      </c>
      <c r="L307" s="152">
        <f t="shared" si="81"/>
        <v>2497.3000000000002</v>
      </c>
      <c r="M307" s="152">
        <f t="shared" si="82"/>
        <v>2305.1999999999998</v>
      </c>
      <c r="N307" s="154"/>
      <c r="O307" s="152">
        <f t="shared" si="74"/>
        <v>0</v>
      </c>
      <c r="P307" s="148">
        <f t="shared" si="75"/>
        <v>0</v>
      </c>
      <c r="Q307" s="166" t="s">
        <v>434</v>
      </c>
      <c r="R307" s="43"/>
      <c r="S307" s="50">
        <v>2000000078144</v>
      </c>
      <c r="T307" s="43"/>
      <c r="U307" s="51"/>
      <c r="V307" s="51"/>
      <c r="W307" s="51"/>
      <c r="X307" s="51"/>
      <c r="Y307" s="51"/>
      <c r="Z307" s="51"/>
    </row>
    <row r="308" spans="1:26" ht="15" customHeight="1" x14ac:dyDescent="0.3">
      <c r="A308" s="436" t="s">
        <v>603</v>
      </c>
      <c r="B308" s="437" t="s">
        <v>604</v>
      </c>
      <c r="C308" s="438">
        <v>1</v>
      </c>
      <c r="D308" s="439" t="s">
        <v>457</v>
      </c>
      <c r="E308" s="440" t="s">
        <v>306</v>
      </c>
      <c r="F308" s="441">
        <v>1520</v>
      </c>
      <c r="G308" s="442">
        <f t="shared" si="76"/>
        <v>1368</v>
      </c>
      <c r="H308" s="442">
        <f t="shared" si="77"/>
        <v>1292</v>
      </c>
      <c r="I308" s="442">
        <f t="shared" si="78"/>
        <v>1216</v>
      </c>
      <c r="J308" s="442">
        <f t="shared" si="79"/>
        <v>1140</v>
      </c>
      <c r="K308" s="442">
        <f t="shared" si="80"/>
        <v>1064</v>
      </c>
      <c r="L308" s="442">
        <f t="shared" si="81"/>
        <v>988</v>
      </c>
      <c r="M308" s="442">
        <f t="shared" si="82"/>
        <v>912</v>
      </c>
      <c r="N308" s="443"/>
      <c r="O308" s="442">
        <f t="shared" si="74"/>
        <v>0</v>
      </c>
      <c r="P308" s="439">
        <f t="shared" si="75"/>
        <v>0</v>
      </c>
      <c r="Q308" s="444" t="s">
        <v>434</v>
      </c>
      <c r="R308" s="10"/>
      <c r="S308" s="38">
        <v>2000000078151</v>
      </c>
      <c r="T308" s="10"/>
      <c r="U308" s="12"/>
      <c r="V308" s="12"/>
      <c r="W308" s="12"/>
      <c r="X308" s="12"/>
      <c r="Y308" s="12"/>
      <c r="Z308" s="12"/>
    </row>
    <row r="309" spans="1:26" s="406" customFormat="1" ht="15" hidden="1" customHeight="1" x14ac:dyDescent="0.3">
      <c r="A309" s="422" t="s">
        <v>605</v>
      </c>
      <c r="B309" s="423" t="s">
        <v>606</v>
      </c>
      <c r="C309" s="433">
        <v>1</v>
      </c>
      <c r="D309" s="424" t="s">
        <v>457</v>
      </c>
      <c r="E309" s="425" t="s">
        <v>306</v>
      </c>
      <c r="F309" s="426">
        <v>1924</v>
      </c>
      <c r="G309" s="427">
        <f>F309*0.9</f>
        <v>1731.6000000000001</v>
      </c>
      <c r="H309" s="427">
        <f>F309*0.85</f>
        <v>1635.3999999999999</v>
      </c>
      <c r="I309" s="427">
        <f>F309*0.8</f>
        <v>1539.2</v>
      </c>
      <c r="J309" s="427">
        <f>F309*0.75</f>
        <v>1443</v>
      </c>
      <c r="K309" s="427">
        <f>F309*0.7</f>
        <v>1346.8</v>
      </c>
      <c r="L309" s="427">
        <f>F309*0.65</f>
        <v>1250.6000000000001</v>
      </c>
      <c r="M309" s="427">
        <f>F309*0.6</f>
        <v>1154.3999999999999</v>
      </c>
      <c r="N309" s="434"/>
      <c r="O309" s="427">
        <f>N309*F309</f>
        <v>0</v>
      </c>
      <c r="P309" s="424">
        <f>N309*C309</f>
        <v>0</v>
      </c>
      <c r="Q309" s="428" t="s">
        <v>434</v>
      </c>
      <c r="R309" s="429"/>
      <c r="S309" s="430">
        <v>2000000078168</v>
      </c>
      <c r="T309" s="431"/>
      <c r="U309" s="432"/>
      <c r="V309" s="432"/>
      <c r="W309" s="432"/>
      <c r="X309" s="432"/>
      <c r="Y309" s="432"/>
      <c r="Z309" s="432"/>
    </row>
    <row r="310" spans="1:26" s="379" customFormat="1" ht="15" customHeight="1" x14ac:dyDescent="0.3">
      <c r="A310" s="449" t="s">
        <v>1213</v>
      </c>
      <c r="B310" s="404" t="s">
        <v>1192</v>
      </c>
      <c r="C310" s="450">
        <v>0.17</v>
      </c>
      <c r="D310" s="10" t="s">
        <v>433</v>
      </c>
      <c r="E310" s="12" t="s">
        <v>306</v>
      </c>
      <c r="F310" s="403">
        <v>333</v>
      </c>
      <c r="G310" s="34">
        <f>F310*0.9</f>
        <v>299.7</v>
      </c>
      <c r="H310" s="34">
        <f>F310*0.85</f>
        <v>283.05</v>
      </c>
      <c r="I310" s="34">
        <f>F310*0.8</f>
        <v>266.40000000000003</v>
      </c>
      <c r="J310" s="34">
        <f>F310*0.75</f>
        <v>249.75</v>
      </c>
      <c r="K310" s="34">
        <f>F310*0.7</f>
        <v>233.1</v>
      </c>
      <c r="L310" s="34">
        <f>F310*0.65</f>
        <v>216.45000000000002</v>
      </c>
      <c r="M310" s="34">
        <f>F310*0.6</f>
        <v>199.79999999999998</v>
      </c>
      <c r="N310" s="435"/>
      <c r="O310" s="34">
        <f>N310*F310</f>
        <v>0</v>
      </c>
      <c r="P310" s="10">
        <f>N310*C310</f>
        <v>0</v>
      </c>
      <c r="Q310" s="452" t="s">
        <v>434</v>
      </c>
      <c r="R310" s="10"/>
      <c r="S310" s="38">
        <v>2000000083391</v>
      </c>
      <c r="T310" s="10"/>
      <c r="U310" s="12"/>
      <c r="V310" s="12"/>
      <c r="W310" s="12"/>
      <c r="X310" s="12"/>
      <c r="Y310" s="12"/>
      <c r="Z310" s="12"/>
    </row>
    <row r="311" spans="1:26" s="379" customFormat="1" ht="15" customHeight="1" x14ac:dyDescent="0.3">
      <c r="A311" s="449" t="s">
        <v>1214</v>
      </c>
      <c r="B311" s="404" t="s">
        <v>1193</v>
      </c>
      <c r="C311" s="450">
        <v>0.27</v>
      </c>
      <c r="D311" s="10" t="s">
        <v>433</v>
      </c>
      <c r="E311" s="12" t="s">
        <v>306</v>
      </c>
      <c r="F311" s="419">
        <v>659</v>
      </c>
      <c r="G311" s="34">
        <f t="shared" ref="G311:G323" si="83">F311*0.9</f>
        <v>593.1</v>
      </c>
      <c r="H311" s="34">
        <f t="shared" ref="H311:H323" si="84">F311*0.85</f>
        <v>560.15</v>
      </c>
      <c r="I311" s="34">
        <f t="shared" ref="I311:I323" si="85">F311*0.8</f>
        <v>527.20000000000005</v>
      </c>
      <c r="J311" s="34">
        <f t="shared" ref="J311:J323" si="86">F311*0.75</f>
        <v>494.25</v>
      </c>
      <c r="K311" s="34">
        <f t="shared" ref="K311:K323" si="87">F311*0.7</f>
        <v>461.29999999999995</v>
      </c>
      <c r="L311" s="34">
        <f t="shared" ref="L311:L323" si="88">F311*0.65</f>
        <v>428.35</v>
      </c>
      <c r="M311" s="418">
        <f t="shared" ref="M311:M323" si="89">F311*0.6</f>
        <v>395.4</v>
      </c>
      <c r="N311" s="421"/>
      <c r="O311" s="34">
        <f t="shared" ref="O311:O323" si="90">N311*F311</f>
        <v>0</v>
      </c>
      <c r="P311" s="10">
        <f t="shared" ref="P311:P323" si="91">N311*C311</f>
        <v>0</v>
      </c>
      <c r="Q311" s="452" t="s">
        <v>434</v>
      </c>
      <c r="R311" s="417"/>
      <c r="S311" s="38">
        <v>2000000083407</v>
      </c>
      <c r="T311" s="10"/>
      <c r="U311" s="12"/>
      <c r="V311" s="12"/>
      <c r="W311" s="12"/>
      <c r="X311" s="12"/>
      <c r="Y311" s="12"/>
      <c r="Z311" s="12"/>
    </row>
    <row r="312" spans="1:26" s="379" customFormat="1" ht="15" customHeight="1" x14ac:dyDescent="0.3">
      <c r="A312" s="449" t="s">
        <v>1215</v>
      </c>
      <c r="B312" s="404" t="s">
        <v>1194</v>
      </c>
      <c r="C312" s="450">
        <v>0.42</v>
      </c>
      <c r="D312" s="10" t="s">
        <v>433</v>
      </c>
      <c r="E312" s="12" t="s">
        <v>306</v>
      </c>
      <c r="F312" s="419">
        <v>987</v>
      </c>
      <c r="G312" s="34">
        <f t="shared" si="83"/>
        <v>888.30000000000007</v>
      </c>
      <c r="H312" s="34">
        <f t="shared" si="84"/>
        <v>838.94999999999993</v>
      </c>
      <c r="I312" s="34">
        <f t="shared" si="85"/>
        <v>789.6</v>
      </c>
      <c r="J312" s="34">
        <f t="shared" si="86"/>
        <v>740.25</v>
      </c>
      <c r="K312" s="34">
        <f t="shared" si="87"/>
        <v>690.9</v>
      </c>
      <c r="L312" s="34">
        <f t="shared" si="88"/>
        <v>641.55000000000007</v>
      </c>
      <c r="M312" s="418">
        <f t="shared" si="89"/>
        <v>592.19999999999993</v>
      </c>
      <c r="N312" s="421"/>
      <c r="O312" s="34">
        <f t="shared" si="90"/>
        <v>0</v>
      </c>
      <c r="P312" s="10">
        <f t="shared" si="91"/>
        <v>0</v>
      </c>
      <c r="Q312" s="452" t="s">
        <v>434</v>
      </c>
      <c r="R312" s="10"/>
      <c r="S312" s="38">
        <v>2000000083469</v>
      </c>
      <c r="T312" s="10"/>
      <c r="U312" s="12"/>
      <c r="V312" s="12"/>
      <c r="W312" s="12"/>
      <c r="X312" s="12"/>
      <c r="Y312" s="12"/>
      <c r="Z312" s="12"/>
    </row>
    <row r="313" spans="1:26" s="379" customFormat="1" ht="15" customHeight="1" x14ac:dyDescent="0.3">
      <c r="A313" s="449" t="s">
        <v>1216</v>
      </c>
      <c r="B313" s="446" t="s">
        <v>1195</v>
      </c>
      <c r="C313" s="450">
        <v>0.62</v>
      </c>
      <c r="D313" s="10" t="s">
        <v>433</v>
      </c>
      <c r="E313" s="12" t="s">
        <v>306</v>
      </c>
      <c r="F313" s="419">
        <v>1319</v>
      </c>
      <c r="G313" s="34">
        <f t="shared" si="83"/>
        <v>1187.1000000000001</v>
      </c>
      <c r="H313" s="34">
        <f t="shared" si="84"/>
        <v>1121.1499999999999</v>
      </c>
      <c r="I313" s="34">
        <f t="shared" si="85"/>
        <v>1055.2</v>
      </c>
      <c r="J313" s="34">
        <f t="shared" si="86"/>
        <v>989.25</v>
      </c>
      <c r="K313" s="34">
        <f t="shared" si="87"/>
        <v>923.3</v>
      </c>
      <c r="L313" s="34">
        <f t="shared" si="88"/>
        <v>857.35</v>
      </c>
      <c r="M313" s="418">
        <f t="shared" si="89"/>
        <v>791.4</v>
      </c>
      <c r="N313" s="421"/>
      <c r="O313" s="34">
        <f t="shared" si="90"/>
        <v>0</v>
      </c>
      <c r="P313" s="10">
        <f t="shared" si="91"/>
        <v>0</v>
      </c>
      <c r="Q313" s="452" t="s">
        <v>434</v>
      </c>
      <c r="R313" s="10"/>
      <c r="S313" s="38">
        <v>2000000083506</v>
      </c>
      <c r="T313" s="10"/>
      <c r="U313" s="12"/>
      <c r="V313" s="12"/>
      <c r="W313" s="12"/>
      <c r="X313" s="12"/>
      <c r="Y313" s="12"/>
      <c r="Z313" s="12"/>
    </row>
    <row r="314" spans="1:26" s="379" customFormat="1" ht="15" customHeight="1" x14ac:dyDescent="0.3">
      <c r="A314" s="449" t="s">
        <v>1217</v>
      </c>
      <c r="B314" s="445" t="s">
        <v>1196</v>
      </c>
      <c r="C314" s="450">
        <v>0.87</v>
      </c>
      <c r="D314" s="10" t="s">
        <v>433</v>
      </c>
      <c r="E314" s="12" t="s">
        <v>306</v>
      </c>
      <c r="F314" s="419">
        <v>1654</v>
      </c>
      <c r="G314" s="34">
        <f t="shared" si="83"/>
        <v>1488.6000000000001</v>
      </c>
      <c r="H314" s="34">
        <f t="shared" si="84"/>
        <v>1405.8999999999999</v>
      </c>
      <c r="I314" s="34">
        <f t="shared" si="85"/>
        <v>1323.2</v>
      </c>
      <c r="J314" s="34">
        <f t="shared" si="86"/>
        <v>1240.5</v>
      </c>
      <c r="K314" s="34">
        <f t="shared" si="87"/>
        <v>1157.8</v>
      </c>
      <c r="L314" s="34">
        <f t="shared" si="88"/>
        <v>1075.1000000000001</v>
      </c>
      <c r="M314" s="418">
        <f t="shared" si="89"/>
        <v>992.4</v>
      </c>
      <c r="N314" s="421"/>
      <c r="O314" s="34">
        <f t="shared" si="90"/>
        <v>0</v>
      </c>
      <c r="P314" s="10">
        <f t="shared" si="91"/>
        <v>0</v>
      </c>
      <c r="Q314" s="452" t="s">
        <v>434</v>
      </c>
      <c r="R314" s="10"/>
      <c r="S314" s="38">
        <v>2000000083414</v>
      </c>
      <c r="T314" s="10"/>
      <c r="U314" s="12"/>
      <c r="V314" s="12"/>
      <c r="W314" s="12"/>
      <c r="X314" s="12"/>
      <c r="Y314" s="12"/>
      <c r="Z314" s="12"/>
    </row>
    <row r="315" spans="1:26" s="379" customFormat="1" ht="15" customHeight="1" x14ac:dyDescent="0.3">
      <c r="A315" s="449" t="s">
        <v>1218</v>
      </c>
      <c r="B315" s="404" t="s">
        <v>1197</v>
      </c>
      <c r="C315" s="405">
        <v>1.5</v>
      </c>
      <c r="D315" s="10" t="s">
        <v>433</v>
      </c>
      <c r="E315" s="12" t="s">
        <v>306</v>
      </c>
      <c r="F315" s="419">
        <v>2011</v>
      </c>
      <c r="G315" s="34">
        <f t="shared" si="83"/>
        <v>1809.9</v>
      </c>
      <c r="H315" s="34">
        <f t="shared" si="84"/>
        <v>1709.35</v>
      </c>
      <c r="I315" s="34">
        <f t="shared" si="85"/>
        <v>1608.8000000000002</v>
      </c>
      <c r="J315" s="34">
        <f t="shared" si="86"/>
        <v>1508.25</v>
      </c>
      <c r="K315" s="34">
        <f t="shared" si="87"/>
        <v>1407.6999999999998</v>
      </c>
      <c r="L315" s="34">
        <f t="shared" si="88"/>
        <v>1307.1500000000001</v>
      </c>
      <c r="M315" s="418">
        <f t="shared" si="89"/>
        <v>1206.5999999999999</v>
      </c>
      <c r="N315" s="421"/>
      <c r="O315" s="34">
        <f t="shared" si="90"/>
        <v>0</v>
      </c>
      <c r="P315" s="10">
        <f t="shared" si="91"/>
        <v>0</v>
      </c>
      <c r="Q315" s="452" t="s">
        <v>434</v>
      </c>
      <c r="R315" s="10"/>
      <c r="S315" s="38">
        <v>2000000083452</v>
      </c>
      <c r="T315" s="10"/>
      <c r="U315" s="12"/>
      <c r="V315" s="12"/>
      <c r="W315" s="12"/>
      <c r="X315" s="12"/>
      <c r="Y315" s="12"/>
      <c r="Z315" s="12"/>
    </row>
    <row r="316" spans="1:26" s="379" customFormat="1" ht="15" customHeight="1" x14ac:dyDescent="0.3">
      <c r="A316" s="449" t="s">
        <v>1219</v>
      </c>
      <c r="B316" s="404" t="s">
        <v>1198</v>
      </c>
      <c r="C316" s="451">
        <v>3</v>
      </c>
      <c r="D316" s="10" t="s">
        <v>433</v>
      </c>
      <c r="E316" s="12" t="s">
        <v>306</v>
      </c>
      <c r="F316" s="419">
        <v>2420</v>
      </c>
      <c r="G316" s="34">
        <f t="shared" si="83"/>
        <v>2178</v>
      </c>
      <c r="H316" s="34">
        <f t="shared" si="84"/>
        <v>2057</v>
      </c>
      <c r="I316" s="34">
        <f t="shared" si="85"/>
        <v>1936</v>
      </c>
      <c r="J316" s="34">
        <f t="shared" si="86"/>
        <v>1815</v>
      </c>
      <c r="K316" s="34">
        <f t="shared" si="87"/>
        <v>1694</v>
      </c>
      <c r="L316" s="34">
        <f t="shared" si="88"/>
        <v>1573</v>
      </c>
      <c r="M316" s="418">
        <f t="shared" si="89"/>
        <v>1452</v>
      </c>
      <c r="N316" s="421"/>
      <c r="O316" s="34">
        <f t="shared" si="90"/>
        <v>0</v>
      </c>
      <c r="P316" s="10">
        <f t="shared" si="91"/>
        <v>0</v>
      </c>
      <c r="Q316" s="452" t="s">
        <v>434</v>
      </c>
      <c r="R316" s="10"/>
      <c r="S316" s="38">
        <v>2000000083513</v>
      </c>
      <c r="T316" s="10"/>
      <c r="U316" s="12"/>
      <c r="V316" s="12"/>
      <c r="W316" s="12"/>
      <c r="X316" s="12"/>
      <c r="Y316" s="12"/>
      <c r="Z316" s="12"/>
    </row>
    <row r="317" spans="1:26" s="379" customFormat="1" ht="15" customHeight="1" x14ac:dyDescent="0.3">
      <c r="A317" s="448" t="s">
        <v>1206</v>
      </c>
      <c r="B317" s="404" t="s">
        <v>1199</v>
      </c>
      <c r="C317" s="450">
        <v>0.17</v>
      </c>
      <c r="D317" s="10" t="s">
        <v>433</v>
      </c>
      <c r="E317" s="12" t="s">
        <v>306</v>
      </c>
      <c r="F317" s="419">
        <v>493</v>
      </c>
      <c r="G317" s="34">
        <f t="shared" si="83"/>
        <v>443.7</v>
      </c>
      <c r="H317" s="34">
        <f t="shared" si="84"/>
        <v>419.05</v>
      </c>
      <c r="I317" s="34">
        <f t="shared" si="85"/>
        <v>394.40000000000003</v>
      </c>
      <c r="J317" s="34">
        <f t="shared" si="86"/>
        <v>369.75</v>
      </c>
      <c r="K317" s="34">
        <f t="shared" si="87"/>
        <v>345.09999999999997</v>
      </c>
      <c r="L317" s="34">
        <f t="shared" si="88"/>
        <v>320.45</v>
      </c>
      <c r="M317" s="418">
        <f t="shared" si="89"/>
        <v>295.8</v>
      </c>
      <c r="N317" s="421"/>
      <c r="O317" s="34">
        <f t="shared" si="90"/>
        <v>0</v>
      </c>
      <c r="P317" s="10">
        <f t="shared" si="91"/>
        <v>0</v>
      </c>
      <c r="Q317" s="452" t="s">
        <v>434</v>
      </c>
      <c r="R317" s="10"/>
      <c r="S317" s="38">
        <v>2000000083520</v>
      </c>
      <c r="T317" s="10"/>
      <c r="U317" s="12"/>
      <c r="V317" s="12"/>
      <c r="W317" s="12"/>
      <c r="X317" s="12"/>
      <c r="Y317" s="12"/>
      <c r="Z317" s="12"/>
    </row>
    <row r="318" spans="1:26" s="379" customFormat="1" ht="15" customHeight="1" x14ac:dyDescent="0.3">
      <c r="A318" s="448" t="s">
        <v>1207</v>
      </c>
      <c r="B318" s="404" t="s">
        <v>1200</v>
      </c>
      <c r="C318" s="450">
        <v>0.27</v>
      </c>
      <c r="D318" s="10" t="s">
        <v>433</v>
      </c>
      <c r="E318" s="12" t="s">
        <v>306</v>
      </c>
      <c r="F318" s="419">
        <v>819</v>
      </c>
      <c r="G318" s="34">
        <f t="shared" si="83"/>
        <v>737.1</v>
      </c>
      <c r="H318" s="34">
        <f t="shared" si="84"/>
        <v>696.15</v>
      </c>
      <c r="I318" s="34">
        <f t="shared" si="85"/>
        <v>655.20000000000005</v>
      </c>
      <c r="J318" s="34">
        <f t="shared" si="86"/>
        <v>614.25</v>
      </c>
      <c r="K318" s="34">
        <f t="shared" si="87"/>
        <v>573.29999999999995</v>
      </c>
      <c r="L318" s="34">
        <f t="shared" si="88"/>
        <v>532.35</v>
      </c>
      <c r="M318" s="418">
        <f t="shared" si="89"/>
        <v>491.4</v>
      </c>
      <c r="N318" s="421"/>
      <c r="O318" s="34">
        <f t="shared" si="90"/>
        <v>0</v>
      </c>
      <c r="P318" s="10">
        <f t="shared" si="91"/>
        <v>0</v>
      </c>
      <c r="Q318" s="452" t="s">
        <v>434</v>
      </c>
      <c r="R318" s="10"/>
      <c r="S318" s="38">
        <v>2000000083438</v>
      </c>
      <c r="T318" s="10"/>
      <c r="U318" s="12"/>
      <c r="V318" s="12"/>
      <c r="W318" s="12"/>
      <c r="X318" s="12"/>
      <c r="Y318" s="12"/>
      <c r="Z318" s="12"/>
    </row>
    <row r="319" spans="1:26" s="379" customFormat="1" ht="15" customHeight="1" x14ac:dyDescent="0.3">
      <c r="A319" s="448" t="s">
        <v>1208</v>
      </c>
      <c r="B319" s="404" t="s">
        <v>1201</v>
      </c>
      <c r="C319" s="450">
        <v>0.42</v>
      </c>
      <c r="D319" s="10" t="s">
        <v>433</v>
      </c>
      <c r="E319" s="12" t="s">
        <v>306</v>
      </c>
      <c r="F319" s="419">
        <v>1147</v>
      </c>
      <c r="G319" s="34">
        <f t="shared" si="83"/>
        <v>1032.3</v>
      </c>
      <c r="H319" s="34">
        <f t="shared" si="84"/>
        <v>974.94999999999993</v>
      </c>
      <c r="I319" s="34">
        <f t="shared" si="85"/>
        <v>917.6</v>
      </c>
      <c r="J319" s="34">
        <f t="shared" si="86"/>
        <v>860.25</v>
      </c>
      <c r="K319" s="34">
        <f t="shared" si="87"/>
        <v>802.9</v>
      </c>
      <c r="L319" s="34">
        <f t="shared" si="88"/>
        <v>745.55000000000007</v>
      </c>
      <c r="M319" s="418">
        <f t="shared" si="89"/>
        <v>688.19999999999993</v>
      </c>
      <c r="N319" s="421"/>
      <c r="O319" s="34">
        <f t="shared" si="90"/>
        <v>0</v>
      </c>
      <c r="P319" s="10">
        <f t="shared" si="91"/>
        <v>0</v>
      </c>
      <c r="Q319" s="452" t="s">
        <v>434</v>
      </c>
      <c r="R319" s="10"/>
      <c r="S319" s="38">
        <v>2000000083490</v>
      </c>
      <c r="T319" s="10"/>
      <c r="U319" s="12"/>
      <c r="V319" s="12"/>
      <c r="W319" s="12"/>
      <c r="X319" s="12"/>
      <c r="Y319" s="12"/>
      <c r="Z319" s="12"/>
    </row>
    <row r="320" spans="1:26" s="379" customFormat="1" ht="15" customHeight="1" x14ac:dyDescent="0.3">
      <c r="A320" s="448" t="s">
        <v>1209</v>
      </c>
      <c r="B320" s="404" t="s">
        <v>1202</v>
      </c>
      <c r="C320" s="450">
        <v>0.62</v>
      </c>
      <c r="D320" s="10" t="s">
        <v>433</v>
      </c>
      <c r="E320" s="12" t="s">
        <v>306</v>
      </c>
      <c r="F320" s="419">
        <v>1479</v>
      </c>
      <c r="G320" s="34">
        <f t="shared" si="83"/>
        <v>1331.1000000000001</v>
      </c>
      <c r="H320" s="34">
        <f t="shared" si="84"/>
        <v>1257.1499999999999</v>
      </c>
      <c r="I320" s="34">
        <f t="shared" si="85"/>
        <v>1183.2</v>
      </c>
      <c r="J320" s="34">
        <f t="shared" si="86"/>
        <v>1109.25</v>
      </c>
      <c r="K320" s="34">
        <f t="shared" si="87"/>
        <v>1035.3</v>
      </c>
      <c r="L320" s="34">
        <f t="shared" si="88"/>
        <v>961.35</v>
      </c>
      <c r="M320" s="418">
        <f t="shared" si="89"/>
        <v>887.4</v>
      </c>
      <c r="N320" s="421"/>
      <c r="O320" s="34">
        <f t="shared" si="90"/>
        <v>0</v>
      </c>
      <c r="P320" s="10">
        <f t="shared" si="91"/>
        <v>0</v>
      </c>
      <c r="Q320" s="452" t="s">
        <v>434</v>
      </c>
      <c r="R320" s="10"/>
      <c r="S320" s="38">
        <v>2000000083483</v>
      </c>
      <c r="T320" s="10"/>
      <c r="U320" s="12"/>
      <c r="V320" s="12"/>
      <c r="W320" s="12"/>
      <c r="X320" s="12"/>
      <c r="Y320" s="12"/>
      <c r="Z320" s="12"/>
    </row>
    <row r="321" spans="1:26" s="379" customFormat="1" ht="15" customHeight="1" x14ac:dyDescent="0.3">
      <c r="A321" s="448" t="s">
        <v>1210</v>
      </c>
      <c r="B321" s="404" t="s">
        <v>1203</v>
      </c>
      <c r="C321" s="450">
        <v>0.87</v>
      </c>
      <c r="D321" s="10" t="s">
        <v>433</v>
      </c>
      <c r="E321" s="12" t="s">
        <v>306</v>
      </c>
      <c r="F321" s="419">
        <v>1814</v>
      </c>
      <c r="G321" s="34">
        <f t="shared" si="83"/>
        <v>1632.6000000000001</v>
      </c>
      <c r="H321" s="34">
        <f t="shared" si="84"/>
        <v>1541.8999999999999</v>
      </c>
      <c r="I321" s="34">
        <f t="shared" si="85"/>
        <v>1451.2</v>
      </c>
      <c r="J321" s="34">
        <f t="shared" si="86"/>
        <v>1360.5</v>
      </c>
      <c r="K321" s="34">
        <f t="shared" si="87"/>
        <v>1269.8</v>
      </c>
      <c r="L321" s="34">
        <f t="shared" si="88"/>
        <v>1179.1000000000001</v>
      </c>
      <c r="M321" s="418">
        <f t="shared" si="89"/>
        <v>1088.3999999999999</v>
      </c>
      <c r="N321" s="421"/>
      <c r="O321" s="34">
        <f t="shared" si="90"/>
        <v>0</v>
      </c>
      <c r="P321" s="10">
        <f t="shared" si="91"/>
        <v>0</v>
      </c>
      <c r="Q321" s="452" t="s">
        <v>434</v>
      </c>
      <c r="R321" s="10"/>
      <c r="S321" s="38">
        <v>2000000083476</v>
      </c>
      <c r="T321" s="10"/>
      <c r="U321" s="12"/>
      <c r="V321" s="12"/>
      <c r="W321" s="12"/>
      <c r="X321" s="12"/>
      <c r="Y321" s="12"/>
      <c r="Z321" s="12"/>
    </row>
    <row r="322" spans="1:26" s="379" customFormat="1" ht="15" customHeight="1" x14ac:dyDescent="0.3">
      <c r="A322" s="448" t="s">
        <v>1211</v>
      </c>
      <c r="B322" s="404" t="s">
        <v>1204</v>
      </c>
      <c r="C322" s="405">
        <v>1.5</v>
      </c>
      <c r="D322" s="10" t="s">
        <v>433</v>
      </c>
      <c r="E322" s="12" t="s">
        <v>306</v>
      </c>
      <c r="F322" s="419">
        <v>2171</v>
      </c>
      <c r="G322" s="34">
        <f t="shared" si="83"/>
        <v>1953.9</v>
      </c>
      <c r="H322" s="34">
        <f t="shared" si="84"/>
        <v>1845.35</v>
      </c>
      <c r="I322" s="34">
        <f t="shared" si="85"/>
        <v>1736.8000000000002</v>
      </c>
      <c r="J322" s="34">
        <f t="shared" si="86"/>
        <v>1628.25</v>
      </c>
      <c r="K322" s="34">
        <f t="shared" si="87"/>
        <v>1519.6999999999998</v>
      </c>
      <c r="L322" s="34">
        <f t="shared" si="88"/>
        <v>1411.15</v>
      </c>
      <c r="M322" s="418">
        <f t="shared" si="89"/>
        <v>1302.5999999999999</v>
      </c>
      <c r="N322" s="421"/>
      <c r="O322" s="34">
        <f t="shared" si="90"/>
        <v>0</v>
      </c>
      <c r="P322" s="10">
        <f t="shared" si="91"/>
        <v>0</v>
      </c>
      <c r="Q322" s="452" t="s">
        <v>434</v>
      </c>
      <c r="R322" s="10"/>
      <c r="S322" s="38">
        <v>2000000083421</v>
      </c>
      <c r="T322" s="10"/>
      <c r="U322" s="12"/>
      <c r="V322" s="12"/>
      <c r="W322" s="12"/>
      <c r="X322" s="12"/>
      <c r="Y322" s="12"/>
      <c r="Z322" s="12"/>
    </row>
    <row r="323" spans="1:26" ht="15" customHeight="1" thickBot="1" x14ac:dyDescent="0.35">
      <c r="A323" s="448" t="s">
        <v>1212</v>
      </c>
      <c r="B323" s="413" t="s">
        <v>1205</v>
      </c>
      <c r="C323" s="458">
        <v>3</v>
      </c>
      <c r="D323" s="455" t="s">
        <v>433</v>
      </c>
      <c r="E323" s="459" t="s">
        <v>306</v>
      </c>
      <c r="F323" s="420">
        <v>2580</v>
      </c>
      <c r="G323" s="454">
        <f t="shared" si="83"/>
        <v>2322</v>
      </c>
      <c r="H323" s="457">
        <f t="shared" si="84"/>
        <v>2193</v>
      </c>
      <c r="I323" s="457">
        <f t="shared" si="85"/>
        <v>2064</v>
      </c>
      <c r="J323" s="457">
        <f t="shared" si="86"/>
        <v>1935</v>
      </c>
      <c r="K323" s="457">
        <f t="shared" si="87"/>
        <v>1805.9999999999998</v>
      </c>
      <c r="L323" s="34">
        <f t="shared" si="88"/>
        <v>1677</v>
      </c>
      <c r="M323" s="453">
        <f t="shared" si="89"/>
        <v>1548</v>
      </c>
      <c r="N323" s="413"/>
      <c r="O323" s="454">
        <f t="shared" si="90"/>
        <v>0</v>
      </c>
      <c r="P323" s="455">
        <f t="shared" si="91"/>
        <v>0</v>
      </c>
      <c r="Q323" s="456" t="s">
        <v>434</v>
      </c>
      <c r="S323" s="462">
        <v>2000000083445</v>
      </c>
    </row>
    <row r="324" spans="1:26" ht="15" customHeight="1" x14ac:dyDescent="0.3">
      <c r="A324" s="460" t="s">
        <v>607</v>
      </c>
      <c r="B324" s="407" t="s">
        <v>608</v>
      </c>
      <c r="C324" s="408"/>
      <c r="D324" s="408"/>
      <c r="E324" s="409"/>
      <c r="F324" s="410"/>
      <c r="G324" s="408"/>
      <c r="H324" s="408"/>
      <c r="I324" s="408"/>
      <c r="J324" s="408"/>
      <c r="K324" s="408"/>
      <c r="L324" s="414"/>
      <c r="M324" s="415"/>
      <c r="N324" s="416">
        <f t="shared" ref="N324:Q324" si="92">SUM(N325:N342)</f>
        <v>0</v>
      </c>
      <c r="O324" s="411">
        <f t="shared" si="92"/>
        <v>0</v>
      </c>
      <c r="P324" s="408">
        <f t="shared" si="92"/>
        <v>0</v>
      </c>
      <c r="Q324" s="412">
        <f t="shared" si="92"/>
        <v>0</v>
      </c>
      <c r="R324" s="10"/>
      <c r="S324" s="95"/>
      <c r="T324" s="10"/>
      <c r="U324" s="12"/>
      <c r="V324" s="12"/>
      <c r="W324" s="12"/>
      <c r="X324" s="12"/>
      <c r="Y324" s="12"/>
      <c r="Z324" s="12"/>
    </row>
    <row r="325" spans="1:26" ht="15" hidden="1" customHeight="1" x14ac:dyDescent="0.3">
      <c r="A325" s="128" t="s">
        <v>609</v>
      </c>
      <c r="B325" s="105" t="s">
        <v>610</v>
      </c>
      <c r="C325" s="43">
        <v>0.9</v>
      </c>
      <c r="D325" s="43">
        <v>1</v>
      </c>
      <c r="E325" s="44" t="s">
        <v>23</v>
      </c>
      <c r="F325" s="107">
        <v>576</v>
      </c>
      <c r="G325" s="46">
        <f t="shared" ref="G325:G342" si="93">F325*0.9</f>
        <v>518.4</v>
      </c>
      <c r="H325" s="46">
        <f t="shared" ref="H325:H342" si="94">F325*0.85</f>
        <v>489.59999999999997</v>
      </c>
      <c r="I325" s="46">
        <f t="shared" ref="I325:I342" si="95">F325*0.8</f>
        <v>460.8</v>
      </c>
      <c r="J325" s="46">
        <f t="shared" ref="J325:J342" si="96">F325*0.75</f>
        <v>432</v>
      </c>
      <c r="K325" s="46">
        <f t="shared" ref="K325:K342" si="97">F325*0.7</f>
        <v>403.2</v>
      </c>
      <c r="L325" s="46">
        <f t="shared" ref="L325:L342" si="98">F325*0.65</f>
        <v>374.40000000000003</v>
      </c>
      <c r="M325" s="46">
        <f t="shared" ref="M325:M342" si="99">F325*0.6</f>
        <v>345.59999999999997</v>
      </c>
      <c r="N325" s="47"/>
      <c r="O325" s="48">
        <f t="shared" ref="O325:O342" si="100">N325*F325</f>
        <v>0</v>
      </c>
      <c r="P325" s="43">
        <f t="shared" ref="P325:P342" si="101">N325*C325</f>
        <v>0</v>
      </c>
      <c r="Q325" s="49">
        <f t="shared" ref="Q325:Q342" si="102">N325*D325</f>
        <v>0</v>
      </c>
      <c r="R325" s="43"/>
      <c r="S325" s="50" t="str">
        <f>VLOOKUP(A325,Лист1!$B$2:$H$243,5,0)</f>
        <v>2000000036533</v>
      </c>
      <c r="T325" s="43"/>
      <c r="U325" s="51"/>
      <c r="V325" s="51"/>
      <c r="W325" s="51"/>
      <c r="X325" s="51"/>
      <c r="Y325" s="51"/>
      <c r="Z325" s="51"/>
    </row>
    <row r="326" spans="1:26" ht="15" hidden="1" customHeight="1" x14ac:dyDescent="0.3">
      <c r="A326" s="128" t="s">
        <v>611</v>
      </c>
      <c r="B326" s="105" t="s">
        <v>612</v>
      </c>
      <c r="C326" s="43">
        <v>3.6</v>
      </c>
      <c r="D326" s="43">
        <v>4</v>
      </c>
      <c r="E326" s="44" t="s">
        <v>23</v>
      </c>
      <c r="F326" s="107">
        <v>1925</v>
      </c>
      <c r="G326" s="46">
        <f t="shared" si="93"/>
        <v>1732.5</v>
      </c>
      <c r="H326" s="46">
        <f t="shared" si="94"/>
        <v>1636.25</v>
      </c>
      <c r="I326" s="46">
        <f t="shared" si="95"/>
        <v>1540</v>
      </c>
      <c r="J326" s="46">
        <f t="shared" si="96"/>
        <v>1443.75</v>
      </c>
      <c r="K326" s="46">
        <f t="shared" si="97"/>
        <v>1347.5</v>
      </c>
      <c r="L326" s="46">
        <f t="shared" si="98"/>
        <v>1251.25</v>
      </c>
      <c r="M326" s="46">
        <f t="shared" si="99"/>
        <v>1155</v>
      </c>
      <c r="N326" s="47"/>
      <c r="O326" s="48">
        <f t="shared" si="100"/>
        <v>0</v>
      </c>
      <c r="P326" s="43">
        <f t="shared" si="101"/>
        <v>0</v>
      </c>
      <c r="Q326" s="49">
        <f t="shared" si="102"/>
        <v>0</v>
      </c>
      <c r="R326" s="43"/>
      <c r="S326" s="50" t="str">
        <f>VLOOKUP(A326,Лист1!$B$2:$H$243,5,0)</f>
        <v>2000000036564</v>
      </c>
      <c r="T326" s="43"/>
      <c r="U326" s="51"/>
      <c r="V326" s="51"/>
      <c r="W326" s="51"/>
      <c r="X326" s="51"/>
      <c r="Y326" s="51"/>
      <c r="Z326" s="51"/>
    </row>
    <row r="327" spans="1:26" ht="15" hidden="1" customHeight="1" x14ac:dyDescent="0.3">
      <c r="A327" s="128" t="s">
        <v>613</v>
      </c>
      <c r="B327" s="105" t="s">
        <v>614</v>
      </c>
      <c r="C327" s="43">
        <v>0.7</v>
      </c>
      <c r="D327" s="43">
        <v>1</v>
      </c>
      <c r="E327" s="44" t="s">
        <v>23</v>
      </c>
      <c r="F327" s="107">
        <v>481</v>
      </c>
      <c r="G327" s="46">
        <f t="shared" si="93"/>
        <v>432.90000000000003</v>
      </c>
      <c r="H327" s="46">
        <f t="shared" si="94"/>
        <v>408.84999999999997</v>
      </c>
      <c r="I327" s="46">
        <f t="shared" si="95"/>
        <v>384.8</v>
      </c>
      <c r="J327" s="46">
        <f t="shared" si="96"/>
        <v>360.75</v>
      </c>
      <c r="K327" s="46">
        <f t="shared" si="97"/>
        <v>336.7</v>
      </c>
      <c r="L327" s="46">
        <f t="shared" si="98"/>
        <v>312.65000000000003</v>
      </c>
      <c r="M327" s="46">
        <f t="shared" si="99"/>
        <v>288.59999999999997</v>
      </c>
      <c r="N327" s="47"/>
      <c r="O327" s="48">
        <f t="shared" si="100"/>
        <v>0</v>
      </c>
      <c r="P327" s="43">
        <f t="shared" si="101"/>
        <v>0</v>
      </c>
      <c r="Q327" s="49">
        <f t="shared" si="102"/>
        <v>0</v>
      </c>
      <c r="R327" s="43"/>
      <c r="S327" s="50" t="str">
        <f>VLOOKUP(A327,Лист1!$B$2:$H$243,5,0)</f>
        <v>2000000036519</v>
      </c>
      <c r="T327" s="43"/>
      <c r="U327" s="51"/>
      <c r="V327" s="51"/>
      <c r="W327" s="51"/>
      <c r="X327" s="51"/>
      <c r="Y327" s="51"/>
      <c r="Z327" s="51"/>
    </row>
    <row r="328" spans="1:26" ht="15" hidden="1" customHeight="1" x14ac:dyDescent="0.3">
      <c r="A328" s="128" t="s">
        <v>615</v>
      </c>
      <c r="B328" s="105" t="s">
        <v>616</v>
      </c>
      <c r="C328" s="43">
        <v>2.8</v>
      </c>
      <c r="D328" s="43">
        <v>4</v>
      </c>
      <c r="E328" s="44" t="s">
        <v>23</v>
      </c>
      <c r="F328" s="107">
        <v>1546</v>
      </c>
      <c r="G328" s="46">
        <f t="shared" si="93"/>
        <v>1391.4</v>
      </c>
      <c r="H328" s="46">
        <f t="shared" si="94"/>
        <v>1314.1</v>
      </c>
      <c r="I328" s="46">
        <f t="shared" si="95"/>
        <v>1236.8000000000002</v>
      </c>
      <c r="J328" s="46">
        <f t="shared" si="96"/>
        <v>1159.5</v>
      </c>
      <c r="K328" s="46">
        <f t="shared" si="97"/>
        <v>1082.1999999999998</v>
      </c>
      <c r="L328" s="46">
        <f t="shared" si="98"/>
        <v>1004.9000000000001</v>
      </c>
      <c r="M328" s="46">
        <f t="shared" si="99"/>
        <v>927.59999999999991</v>
      </c>
      <c r="N328" s="47"/>
      <c r="O328" s="48">
        <f t="shared" si="100"/>
        <v>0</v>
      </c>
      <c r="P328" s="43">
        <f t="shared" si="101"/>
        <v>0</v>
      </c>
      <c r="Q328" s="49">
        <f t="shared" si="102"/>
        <v>0</v>
      </c>
      <c r="R328" s="43"/>
      <c r="S328" s="50" t="str">
        <f>VLOOKUP(A328,Лист1!$B$2:$H$243,5,0)</f>
        <v>2000000036502</v>
      </c>
      <c r="T328" s="43"/>
      <c r="U328" s="51"/>
      <c r="V328" s="51"/>
      <c r="W328" s="51"/>
      <c r="X328" s="51"/>
      <c r="Y328" s="51"/>
      <c r="Z328" s="51"/>
    </row>
    <row r="329" spans="1:26" ht="15" hidden="1" customHeight="1" x14ac:dyDescent="0.3">
      <c r="A329" s="128" t="s">
        <v>617</v>
      </c>
      <c r="B329" s="105" t="s">
        <v>618</v>
      </c>
      <c r="C329" s="43">
        <v>0.6</v>
      </c>
      <c r="D329" s="43">
        <v>1</v>
      </c>
      <c r="E329" s="32" t="s">
        <v>23</v>
      </c>
      <c r="F329" s="107">
        <v>522</v>
      </c>
      <c r="G329" s="46">
        <f t="shared" si="93"/>
        <v>469.8</v>
      </c>
      <c r="H329" s="46">
        <f t="shared" si="94"/>
        <v>443.7</v>
      </c>
      <c r="I329" s="46">
        <f t="shared" si="95"/>
        <v>417.6</v>
      </c>
      <c r="J329" s="46">
        <f t="shared" si="96"/>
        <v>391.5</v>
      </c>
      <c r="K329" s="46">
        <f t="shared" si="97"/>
        <v>365.4</v>
      </c>
      <c r="L329" s="46">
        <f t="shared" si="98"/>
        <v>339.3</v>
      </c>
      <c r="M329" s="46">
        <f t="shared" si="99"/>
        <v>313.2</v>
      </c>
      <c r="N329" s="47"/>
      <c r="O329" s="36">
        <f t="shared" si="100"/>
        <v>0</v>
      </c>
      <c r="P329" s="43">
        <f t="shared" si="101"/>
        <v>0</v>
      </c>
      <c r="Q329" s="37">
        <f t="shared" si="102"/>
        <v>0</v>
      </c>
      <c r="R329" s="43"/>
      <c r="S329" s="50" t="str">
        <f>VLOOKUP(A329,Лист1!$B$2:$H$243,5,0)</f>
        <v>2000000036496</v>
      </c>
      <c r="T329" s="10"/>
      <c r="U329" s="12"/>
      <c r="V329" s="12"/>
      <c r="W329" s="12"/>
      <c r="X329" s="12"/>
      <c r="Y329" s="12"/>
      <c r="Z329" s="12"/>
    </row>
    <row r="330" spans="1:26" ht="15" hidden="1" customHeight="1" x14ac:dyDescent="0.3">
      <c r="A330" s="128" t="s">
        <v>619</v>
      </c>
      <c r="B330" s="105" t="s">
        <v>620</v>
      </c>
      <c r="C330" s="43">
        <v>2.4</v>
      </c>
      <c r="D330" s="43">
        <v>4</v>
      </c>
      <c r="E330" s="32" t="s">
        <v>23</v>
      </c>
      <c r="F330" s="107">
        <v>1401</v>
      </c>
      <c r="G330" s="46">
        <f t="shared" si="93"/>
        <v>1260.9000000000001</v>
      </c>
      <c r="H330" s="46">
        <f t="shared" si="94"/>
        <v>1190.8499999999999</v>
      </c>
      <c r="I330" s="46">
        <f t="shared" si="95"/>
        <v>1120.8</v>
      </c>
      <c r="J330" s="46">
        <f t="shared" si="96"/>
        <v>1050.75</v>
      </c>
      <c r="K330" s="46">
        <f t="shared" si="97"/>
        <v>980.69999999999993</v>
      </c>
      <c r="L330" s="46">
        <f t="shared" si="98"/>
        <v>910.65</v>
      </c>
      <c r="M330" s="46">
        <f t="shared" si="99"/>
        <v>840.6</v>
      </c>
      <c r="N330" s="47"/>
      <c r="O330" s="36">
        <f t="shared" si="100"/>
        <v>0</v>
      </c>
      <c r="P330" s="43">
        <f t="shared" si="101"/>
        <v>0</v>
      </c>
      <c r="Q330" s="37">
        <f t="shared" si="102"/>
        <v>0</v>
      </c>
      <c r="R330" s="43"/>
      <c r="S330" s="50" t="str">
        <f>VLOOKUP(A330,Лист1!$B$2:$H$243,5,0)</f>
        <v>2000000036540</v>
      </c>
      <c r="T330" s="10"/>
      <c r="U330" s="12"/>
      <c r="V330" s="12"/>
      <c r="W330" s="12"/>
      <c r="X330" s="12"/>
      <c r="Y330" s="12"/>
      <c r="Z330" s="12"/>
    </row>
    <row r="331" spans="1:26" ht="15" customHeight="1" x14ac:dyDescent="0.3">
      <c r="A331" s="181" t="s">
        <v>621</v>
      </c>
      <c r="B331" s="115" t="s">
        <v>622</v>
      </c>
      <c r="C331" s="10">
        <v>0.4</v>
      </c>
      <c r="D331" s="10">
        <v>1</v>
      </c>
      <c r="E331" s="32" t="s">
        <v>23</v>
      </c>
      <c r="F331" s="117">
        <v>456</v>
      </c>
      <c r="G331" s="34">
        <f t="shared" si="93"/>
        <v>410.40000000000003</v>
      </c>
      <c r="H331" s="34">
        <f t="shared" si="94"/>
        <v>387.59999999999997</v>
      </c>
      <c r="I331" s="34">
        <f t="shared" si="95"/>
        <v>364.8</v>
      </c>
      <c r="J331" s="34">
        <f t="shared" si="96"/>
        <v>342</v>
      </c>
      <c r="K331" s="34">
        <f t="shared" si="97"/>
        <v>319.2</v>
      </c>
      <c r="L331" s="34">
        <f t="shared" si="98"/>
        <v>296.40000000000003</v>
      </c>
      <c r="M331" s="34">
        <f t="shared" si="99"/>
        <v>273.59999999999997</v>
      </c>
      <c r="N331" s="106"/>
      <c r="O331" s="36">
        <f t="shared" si="100"/>
        <v>0</v>
      </c>
      <c r="P331" s="10">
        <f t="shared" si="101"/>
        <v>0</v>
      </c>
      <c r="Q331" s="37">
        <f t="shared" si="102"/>
        <v>0</v>
      </c>
      <c r="R331" s="35"/>
      <c r="S331" s="38" t="str">
        <f>VLOOKUP(A331,Лист1!$B$2:$H$243,5,0)</f>
        <v>2000000036557</v>
      </c>
      <c r="T331" s="10"/>
      <c r="U331" s="12"/>
      <c r="V331" s="12"/>
      <c r="W331" s="12"/>
      <c r="X331" s="12"/>
      <c r="Y331" s="12"/>
      <c r="Z331" s="12"/>
    </row>
    <row r="332" spans="1:26" ht="15" customHeight="1" x14ac:dyDescent="0.3">
      <c r="A332" s="181" t="s">
        <v>623</v>
      </c>
      <c r="B332" s="115" t="s">
        <v>624</v>
      </c>
      <c r="C332" s="10">
        <v>1.6</v>
      </c>
      <c r="D332" s="10">
        <v>4</v>
      </c>
      <c r="E332" s="32" t="s">
        <v>23</v>
      </c>
      <c r="F332" s="117">
        <v>1441</v>
      </c>
      <c r="G332" s="34">
        <f t="shared" si="93"/>
        <v>1296.9000000000001</v>
      </c>
      <c r="H332" s="34">
        <f t="shared" si="94"/>
        <v>1224.8499999999999</v>
      </c>
      <c r="I332" s="34">
        <f t="shared" si="95"/>
        <v>1152.8</v>
      </c>
      <c r="J332" s="34">
        <f t="shared" si="96"/>
        <v>1080.75</v>
      </c>
      <c r="K332" s="34">
        <f t="shared" si="97"/>
        <v>1008.6999999999999</v>
      </c>
      <c r="L332" s="34">
        <f t="shared" si="98"/>
        <v>936.65</v>
      </c>
      <c r="M332" s="34">
        <f t="shared" si="99"/>
        <v>864.6</v>
      </c>
      <c r="N332" s="35"/>
      <c r="O332" s="36">
        <f t="shared" si="100"/>
        <v>0</v>
      </c>
      <c r="P332" s="10">
        <f t="shared" si="101"/>
        <v>0</v>
      </c>
      <c r="Q332" s="37">
        <f t="shared" si="102"/>
        <v>0</v>
      </c>
      <c r="R332" s="10"/>
      <c r="S332" s="38" t="str">
        <f>VLOOKUP(A332,Лист1!$B$2:$H$243,5,0)</f>
        <v>2000000036526</v>
      </c>
      <c r="T332" s="10"/>
      <c r="U332" s="12"/>
      <c r="V332" s="12"/>
      <c r="W332" s="12"/>
      <c r="X332" s="12"/>
      <c r="Y332" s="12"/>
      <c r="Z332" s="12"/>
    </row>
    <row r="333" spans="1:26" ht="15" hidden="1" customHeight="1" x14ac:dyDescent="0.3">
      <c r="A333" s="128" t="s">
        <v>625</v>
      </c>
      <c r="B333" s="105" t="s">
        <v>626</v>
      </c>
      <c r="C333" s="43">
        <v>0.6</v>
      </c>
      <c r="D333" s="43">
        <v>1</v>
      </c>
      <c r="E333" s="32" t="s">
        <v>23</v>
      </c>
      <c r="F333" s="107">
        <v>522</v>
      </c>
      <c r="G333" s="46">
        <f t="shared" si="93"/>
        <v>469.8</v>
      </c>
      <c r="H333" s="46">
        <f t="shared" si="94"/>
        <v>443.7</v>
      </c>
      <c r="I333" s="46">
        <f t="shared" si="95"/>
        <v>417.6</v>
      </c>
      <c r="J333" s="46">
        <f t="shared" si="96"/>
        <v>391.5</v>
      </c>
      <c r="K333" s="46">
        <f t="shared" si="97"/>
        <v>365.4</v>
      </c>
      <c r="L333" s="46">
        <f t="shared" si="98"/>
        <v>339.3</v>
      </c>
      <c r="M333" s="46">
        <f t="shared" si="99"/>
        <v>313.2</v>
      </c>
      <c r="N333" s="47"/>
      <c r="O333" s="36">
        <f t="shared" si="100"/>
        <v>0</v>
      </c>
      <c r="P333" s="43">
        <f t="shared" si="101"/>
        <v>0</v>
      </c>
      <c r="Q333" s="37">
        <f t="shared" si="102"/>
        <v>0</v>
      </c>
      <c r="R333" s="43"/>
      <c r="S333" s="50" t="str">
        <f>VLOOKUP(A333,Лист1!$B$2:$H$243,5,0)</f>
        <v>2000000036595</v>
      </c>
      <c r="T333" s="10"/>
      <c r="U333" s="12"/>
      <c r="V333" s="12"/>
      <c r="W333" s="12"/>
      <c r="X333" s="12"/>
      <c r="Y333" s="12"/>
      <c r="Z333" s="12"/>
    </row>
    <row r="334" spans="1:26" ht="15" hidden="1" customHeight="1" x14ac:dyDescent="0.3">
      <c r="A334" s="162" t="s">
        <v>627</v>
      </c>
      <c r="B334" s="163" t="s">
        <v>628</v>
      </c>
      <c r="C334" s="148">
        <v>2.4</v>
      </c>
      <c r="D334" s="148">
        <v>4</v>
      </c>
      <c r="E334" s="32" t="s">
        <v>23</v>
      </c>
      <c r="F334" s="154">
        <v>1401</v>
      </c>
      <c r="G334" s="152">
        <f t="shared" si="93"/>
        <v>1260.9000000000001</v>
      </c>
      <c r="H334" s="152">
        <f t="shared" si="94"/>
        <v>1190.8499999999999</v>
      </c>
      <c r="I334" s="152">
        <f t="shared" si="95"/>
        <v>1120.8</v>
      </c>
      <c r="J334" s="152">
        <f t="shared" si="96"/>
        <v>1050.75</v>
      </c>
      <c r="K334" s="152">
        <f t="shared" si="97"/>
        <v>980.69999999999993</v>
      </c>
      <c r="L334" s="152">
        <f t="shared" si="98"/>
        <v>910.65</v>
      </c>
      <c r="M334" s="152">
        <f t="shared" si="99"/>
        <v>840.6</v>
      </c>
      <c r="N334" s="207"/>
      <c r="O334" s="171">
        <f t="shared" si="100"/>
        <v>0</v>
      </c>
      <c r="P334" s="148">
        <f t="shared" si="101"/>
        <v>0</v>
      </c>
      <c r="Q334" s="37">
        <f t="shared" si="102"/>
        <v>0</v>
      </c>
      <c r="R334" s="148"/>
      <c r="S334" s="208" t="str">
        <f>VLOOKUP(A334,Лист1!$B$2:$H$243,5,0)</f>
        <v>2000000036601</v>
      </c>
      <c r="T334" s="122"/>
      <c r="U334" s="125"/>
      <c r="V334" s="125"/>
      <c r="W334" s="125"/>
      <c r="X334" s="125"/>
      <c r="Y334" s="125"/>
      <c r="Z334" s="125"/>
    </row>
    <row r="335" spans="1:26" ht="15" customHeight="1" x14ac:dyDescent="0.3">
      <c r="A335" s="181" t="s">
        <v>629</v>
      </c>
      <c r="B335" s="115" t="s">
        <v>630</v>
      </c>
      <c r="C335" s="10">
        <v>0.5</v>
      </c>
      <c r="D335" s="10">
        <v>1</v>
      </c>
      <c r="E335" s="32" t="s">
        <v>23</v>
      </c>
      <c r="F335" s="117">
        <v>607</v>
      </c>
      <c r="G335" s="34">
        <f t="shared" si="93"/>
        <v>546.30000000000007</v>
      </c>
      <c r="H335" s="34">
        <f t="shared" si="94"/>
        <v>515.94999999999993</v>
      </c>
      <c r="I335" s="34">
        <f t="shared" si="95"/>
        <v>485.6</v>
      </c>
      <c r="J335" s="34">
        <f t="shared" si="96"/>
        <v>455.25</v>
      </c>
      <c r="K335" s="34">
        <f t="shared" si="97"/>
        <v>424.9</v>
      </c>
      <c r="L335" s="34">
        <f t="shared" si="98"/>
        <v>394.55</v>
      </c>
      <c r="M335" s="34">
        <f t="shared" si="99"/>
        <v>364.2</v>
      </c>
      <c r="N335" s="35"/>
      <c r="O335" s="36">
        <f t="shared" si="100"/>
        <v>0</v>
      </c>
      <c r="P335" s="10">
        <f t="shared" si="101"/>
        <v>0</v>
      </c>
      <c r="Q335" s="37">
        <f t="shared" si="102"/>
        <v>0</v>
      </c>
      <c r="R335" s="10"/>
      <c r="S335" s="38" t="str">
        <f>VLOOKUP(A335,Лист1!$B$2:$H$243,5,0)</f>
        <v>2000000036571</v>
      </c>
      <c r="T335" s="10"/>
      <c r="U335" s="12"/>
      <c r="V335" s="12"/>
      <c r="W335" s="12"/>
      <c r="X335" s="12"/>
      <c r="Y335" s="12"/>
      <c r="Z335" s="12"/>
    </row>
    <row r="336" spans="1:26" ht="15" customHeight="1" x14ac:dyDescent="0.3">
      <c r="A336" s="181" t="s">
        <v>631</v>
      </c>
      <c r="B336" s="115" t="s">
        <v>632</v>
      </c>
      <c r="C336" s="10">
        <v>2</v>
      </c>
      <c r="D336" s="10">
        <v>4</v>
      </c>
      <c r="E336" s="32" t="s">
        <v>23</v>
      </c>
      <c r="F336" s="117">
        <v>2048</v>
      </c>
      <c r="G336" s="36">
        <f t="shared" si="93"/>
        <v>1843.2</v>
      </c>
      <c r="H336" s="34">
        <f t="shared" si="94"/>
        <v>1740.8</v>
      </c>
      <c r="I336" s="34">
        <f t="shared" si="95"/>
        <v>1638.4</v>
      </c>
      <c r="J336" s="34">
        <f t="shared" si="96"/>
        <v>1536</v>
      </c>
      <c r="K336" s="34">
        <f t="shared" si="97"/>
        <v>1433.6</v>
      </c>
      <c r="L336" s="34">
        <f t="shared" si="98"/>
        <v>1331.2</v>
      </c>
      <c r="M336" s="34">
        <f t="shared" si="99"/>
        <v>1228.8</v>
      </c>
      <c r="N336" s="35"/>
      <c r="O336" s="36">
        <f t="shared" si="100"/>
        <v>0</v>
      </c>
      <c r="P336" s="10">
        <f t="shared" si="101"/>
        <v>0</v>
      </c>
      <c r="Q336" s="37">
        <f t="shared" si="102"/>
        <v>0</v>
      </c>
      <c r="R336" s="10"/>
      <c r="S336" s="38" t="str">
        <f>VLOOKUP(A336,Лист1!$B$2:$H$243,5,0)</f>
        <v>2000000036588</v>
      </c>
      <c r="T336" s="10"/>
      <c r="U336" s="12"/>
      <c r="V336" s="12"/>
      <c r="W336" s="12"/>
      <c r="X336" s="12"/>
      <c r="Y336" s="12"/>
      <c r="Z336" s="12"/>
    </row>
    <row r="337" spans="1:26" ht="15" customHeight="1" x14ac:dyDescent="0.3">
      <c r="A337" s="181" t="s">
        <v>633</v>
      </c>
      <c r="B337" s="115" t="s">
        <v>634</v>
      </c>
      <c r="C337" s="86">
        <v>0.5</v>
      </c>
      <c r="D337" s="10">
        <v>1</v>
      </c>
      <c r="E337" s="32" t="s">
        <v>23</v>
      </c>
      <c r="F337" s="117">
        <v>481</v>
      </c>
      <c r="G337" s="34">
        <f t="shared" si="93"/>
        <v>432.90000000000003</v>
      </c>
      <c r="H337" s="34">
        <f t="shared" si="94"/>
        <v>408.84999999999997</v>
      </c>
      <c r="I337" s="34">
        <f t="shared" si="95"/>
        <v>384.8</v>
      </c>
      <c r="J337" s="34">
        <f t="shared" si="96"/>
        <v>360.75</v>
      </c>
      <c r="K337" s="34">
        <f t="shared" si="97"/>
        <v>336.7</v>
      </c>
      <c r="L337" s="34">
        <f t="shared" si="98"/>
        <v>312.65000000000003</v>
      </c>
      <c r="M337" s="114">
        <f t="shared" si="99"/>
        <v>288.59999999999997</v>
      </c>
      <c r="N337" s="35"/>
      <c r="O337" s="36">
        <f t="shared" si="100"/>
        <v>0</v>
      </c>
      <c r="P337" s="10">
        <f t="shared" si="101"/>
        <v>0</v>
      </c>
      <c r="Q337" s="37">
        <f t="shared" si="102"/>
        <v>0</v>
      </c>
      <c r="R337" s="10"/>
      <c r="S337" s="38">
        <v>2000000063171</v>
      </c>
      <c r="T337" s="10"/>
      <c r="U337" s="12"/>
      <c r="V337" s="12"/>
      <c r="W337" s="12"/>
      <c r="X337" s="12"/>
      <c r="Y337" s="12"/>
      <c r="Z337" s="12"/>
    </row>
    <row r="338" spans="1:26" ht="15" customHeight="1" x14ac:dyDescent="0.3">
      <c r="A338" s="181" t="s">
        <v>635</v>
      </c>
      <c r="B338" s="115" t="s">
        <v>636</v>
      </c>
      <c r="C338" s="86">
        <v>2</v>
      </c>
      <c r="D338" s="10">
        <v>4</v>
      </c>
      <c r="E338" s="32" t="s">
        <v>23</v>
      </c>
      <c r="F338" s="117">
        <v>1542</v>
      </c>
      <c r="G338" s="34">
        <f t="shared" si="93"/>
        <v>1387.8</v>
      </c>
      <c r="H338" s="34">
        <f t="shared" si="94"/>
        <v>1310.7</v>
      </c>
      <c r="I338" s="34">
        <f t="shared" si="95"/>
        <v>1233.6000000000001</v>
      </c>
      <c r="J338" s="34">
        <f t="shared" si="96"/>
        <v>1156.5</v>
      </c>
      <c r="K338" s="34">
        <f t="shared" si="97"/>
        <v>1079.3999999999999</v>
      </c>
      <c r="L338" s="34">
        <f t="shared" si="98"/>
        <v>1002.3000000000001</v>
      </c>
      <c r="M338" s="114">
        <f t="shared" si="99"/>
        <v>925.19999999999993</v>
      </c>
      <c r="N338" s="35"/>
      <c r="O338" s="36">
        <f t="shared" si="100"/>
        <v>0</v>
      </c>
      <c r="P338" s="10">
        <f t="shared" si="101"/>
        <v>0</v>
      </c>
      <c r="Q338" s="37">
        <f t="shared" si="102"/>
        <v>0</v>
      </c>
      <c r="R338" s="10"/>
      <c r="S338" s="38">
        <v>2000000063225</v>
      </c>
      <c r="T338" s="10"/>
      <c r="U338" s="12"/>
      <c r="V338" s="12"/>
      <c r="W338" s="12"/>
      <c r="X338" s="12"/>
      <c r="Y338" s="12"/>
      <c r="Z338" s="12"/>
    </row>
    <row r="339" spans="1:26" ht="15" customHeight="1" x14ac:dyDescent="0.3">
      <c r="A339" s="181" t="s">
        <v>637</v>
      </c>
      <c r="B339" s="115" t="s">
        <v>638</v>
      </c>
      <c r="C339" s="86">
        <v>1.3</v>
      </c>
      <c r="D339" s="10">
        <v>1</v>
      </c>
      <c r="E339" s="32" t="s">
        <v>23</v>
      </c>
      <c r="F339" s="117">
        <v>1057</v>
      </c>
      <c r="G339" s="34">
        <f t="shared" si="93"/>
        <v>951.30000000000007</v>
      </c>
      <c r="H339" s="34">
        <f t="shared" si="94"/>
        <v>898.44999999999993</v>
      </c>
      <c r="I339" s="34">
        <f t="shared" si="95"/>
        <v>845.6</v>
      </c>
      <c r="J339" s="34">
        <f t="shared" si="96"/>
        <v>792.75</v>
      </c>
      <c r="K339" s="34">
        <f t="shared" si="97"/>
        <v>739.9</v>
      </c>
      <c r="L339" s="34">
        <f t="shared" si="98"/>
        <v>687.05000000000007</v>
      </c>
      <c r="M339" s="114">
        <f t="shared" si="99"/>
        <v>634.19999999999993</v>
      </c>
      <c r="N339" s="35"/>
      <c r="O339" s="36">
        <f t="shared" si="100"/>
        <v>0</v>
      </c>
      <c r="P339" s="10">
        <f t="shared" si="101"/>
        <v>0</v>
      </c>
      <c r="Q339" s="37">
        <f t="shared" si="102"/>
        <v>0</v>
      </c>
      <c r="R339" s="10"/>
      <c r="S339" s="38">
        <v>2000000063218</v>
      </c>
      <c r="T339" s="10"/>
      <c r="U339" s="12"/>
      <c r="V339" s="12"/>
      <c r="W339" s="12"/>
      <c r="X339" s="12"/>
      <c r="Y339" s="12"/>
      <c r="Z339" s="12"/>
    </row>
    <row r="340" spans="1:26" ht="15" customHeight="1" x14ac:dyDescent="0.3">
      <c r="A340" s="181" t="s">
        <v>639</v>
      </c>
      <c r="B340" s="115" t="s">
        <v>640</v>
      </c>
      <c r="C340" s="86">
        <v>5.2</v>
      </c>
      <c r="D340" s="10">
        <v>4</v>
      </c>
      <c r="E340" s="32" t="s">
        <v>23</v>
      </c>
      <c r="F340" s="117">
        <v>3848</v>
      </c>
      <c r="G340" s="34">
        <f t="shared" si="93"/>
        <v>3463.2000000000003</v>
      </c>
      <c r="H340" s="34">
        <f t="shared" si="94"/>
        <v>3270.7999999999997</v>
      </c>
      <c r="I340" s="34">
        <f t="shared" si="95"/>
        <v>3078.4</v>
      </c>
      <c r="J340" s="34">
        <f t="shared" si="96"/>
        <v>2886</v>
      </c>
      <c r="K340" s="34">
        <f t="shared" si="97"/>
        <v>2693.6</v>
      </c>
      <c r="L340" s="34">
        <f t="shared" si="98"/>
        <v>2501.2000000000003</v>
      </c>
      <c r="M340" s="114">
        <f t="shared" si="99"/>
        <v>2308.7999999999997</v>
      </c>
      <c r="N340" s="35"/>
      <c r="O340" s="36">
        <f t="shared" si="100"/>
        <v>0</v>
      </c>
      <c r="P340" s="10">
        <f t="shared" si="101"/>
        <v>0</v>
      </c>
      <c r="Q340" s="37">
        <f t="shared" si="102"/>
        <v>0</v>
      </c>
      <c r="R340" s="10"/>
      <c r="S340" s="38">
        <v>2000000063188</v>
      </c>
      <c r="T340" s="10"/>
      <c r="U340" s="12"/>
      <c r="V340" s="12"/>
      <c r="W340" s="12"/>
      <c r="X340" s="12"/>
      <c r="Y340" s="12"/>
      <c r="Z340" s="12"/>
    </row>
    <row r="341" spans="1:26" ht="15" customHeight="1" x14ac:dyDescent="0.3">
      <c r="A341" s="181" t="s">
        <v>641</v>
      </c>
      <c r="B341" s="115" t="s">
        <v>642</v>
      </c>
      <c r="C341" s="104">
        <v>0.9</v>
      </c>
      <c r="D341" s="10">
        <v>1</v>
      </c>
      <c r="E341" s="32" t="s">
        <v>23</v>
      </c>
      <c r="F341" s="117">
        <v>627</v>
      </c>
      <c r="G341" s="34">
        <f t="shared" si="93"/>
        <v>564.30000000000007</v>
      </c>
      <c r="H341" s="34">
        <f t="shared" si="94"/>
        <v>532.94999999999993</v>
      </c>
      <c r="I341" s="34">
        <f t="shared" si="95"/>
        <v>501.6</v>
      </c>
      <c r="J341" s="34">
        <f t="shared" si="96"/>
        <v>470.25</v>
      </c>
      <c r="K341" s="34">
        <f t="shared" si="97"/>
        <v>438.9</v>
      </c>
      <c r="L341" s="34">
        <f t="shared" si="98"/>
        <v>407.55</v>
      </c>
      <c r="M341" s="114">
        <f t="shared" si="99"/>
        <v>376.2</v>
      </c>
      <c r="N341" s="35"/>
      <c r="O341" s="36">
        <f t="shared" si="100"/>
        <v>0</v>
      </c>
      <c r="P341" s="10">
        <f t="shared" si="101"/>
        <v>0</v>
      </c>
      <c r="Q341" s="37">
        <f t="shared" si="102"/>
        <v>0</v>
      </c>
      <c r="R341" s="10"/>
      <c r="S341" s="38">
        <v>2000000063201</v>
      </c>
      <c r="T341" s="10"/>
      <c r="U341" s="12"/>
      <c r="V341" s="12"/>
      <c r="W341" s="12"/>
      <c r="X341" s="12"/>
      <c r="Y341" s="12"/>
      <c r="Z341" s="12"/>
    </row>
    <row r="342" spans="1:26" ht="15" customHeight="1" x14ac:dyDescent="0.3">
      <c r="A342" s="181" t="s">
        <v>643</v>
      </c>
      <c r="B342" s="115" t="s">
        <v>644</v>
      </c>
      <c r="C342" s="86">
        <v>3.6</v>
      </c>
      <c r="D342" s="10">
        <v>4</v>
      </c>
      <c r="E342" s="32" t="s">
        <v>23</v>
      </c>
      <c r="F342" s="117">
        <v>2123</v>
      </c>
      <c r="G342" s="34">
        <f t="shared" si="93"/>
        <v>1910.7</v>
      </c>
      <c r="H342" s="34">
        <f t="shared" si="94"/>
        <v>1804.55</v>
      </c>
      <c r="I342" s="34">
        <f t="shared" si="95"/>
        <v>1698.4</v>
      </c>
      <c r="J342" s="34">
        <f t="shared" si="96"/>
        <v>1592.25</v>
      </c>
      <c r="K342" s="34">
        <f t="shared" si="97"/>
        <v>1486.1</v>
      </c>
      <c r="L342" s="34">
        <f t="shared" si="98"/>
        <v>1379.95</v>
      </c>
      <c r="M342" s="114">
        <f t="shared" si="99"/>
        <v>1273.8</v>
      </c>
      <c r="N342" s="35"/>
      <c r="O342" s="36">
        <f t="shared" si="100"/>
        <v>0</v>
      </c>
      <c r="P342" s="10">
        <f t="shared" si="101"/>
        <v>0</v>
      </c>
      <c r="Q342" s="37">
        <f t="shared" si="102"/>
        <v>0</v>
      </c>
      <c r="R342" s="10"/>
      <c r="S342" s="38">
        <v>2000000063195</v>
      </c>
      <c r="T342" s="10"/>
      <c r="U342" s="12"/>
      <c r="V342" s="12"/>
      <c r="W342" s="12"/>
      <c r="X342" s="12"/>
      <c r="Y342" s="12"/>
      <c r="Z342" s="12"/>
    </row>
    <row r="343" spans="1:26" ht="15" customHeight="1" x14ac:dyDescent="0.3">
      <c r="A343" s="90" t="s">
        <v>645</v>
      </c>
      <c r="B343" s="91" t="s">
        <v>646</v>
      </c>
      <c r="C343" s="8"/>
      <c r="D343" s="8"/>
      <c r="E343" s="92"/>
      <c r="F343" s="4"/>
      <c r="G343" s="8"/>
      <c r="H343" s="8"/>
      <c r="I343" s="8"/>
      <c r="J343" s="8"/>
      <c r="K343" s="8"/>
      <c r="L343" s="8"/>
      <c r="M343" s="8"/>
      <c r="N343" s="109">
        <f t="shared" ref="N343:Q343" si="103">SUM(N344:N396)</f>
        <v>0</v>
      </c>
      <c r="O343" s="94">
        <f t="shared" si="103"/>
        <v>0</v>
      </c>
      <c r="P343" s="8">
        <f t="shared" si="103"/>
        <v>0</v>
      </c>
      <c r="Q343" s="8">
        <f t="shared" si="103"/>
        <v>0</v>
      </c>
      <c r="R343" s="35"/>
      <c r="S343" s="95"/>
      <c r="T343" s="10"/>
      <c r="U343" s="12"/>
      <c r="V343" s="12"/>
      <c r="W343" s="12"/>
      <c r="X343" s="12"/>
      <c r="Y343" s="12"/>
      <c r="Z343" s="12"/>
    </row>
    <row r="344" spans="1:26" ht="15" hidden="1" customHeight="1" x14ac:dyDescent="0.3">
      <c r="A344" s="128" t="s">
        <v>647</v>
      </c>
      <c r="B344" s="105" t="s">
        <v>648</v>
      </c>
      <c r="C344" s="43">
        <v>7.0000000000000001E-3</v>
      </c>
      <c r="D344" s="43">
        <v>0.7</v>
      </c>
      <c r="E344" s="44" t="s">
        <v>23</v>
      </c>
      <c r="F344" s="209">
        <v>210</v>
      </c>
      <c r="G344" s="46">
        <f t="shared" ref="G344:G396" si="104">F344*0.9</f>
        <v>189</v>
      </c>
      <c r="H344" s="46">
        <f t="shared" ref="H344:H396" si="105">F344*0.85</f>
        <v>178.5</v>
      </c>
      <c r="I344" s="46">
        <f t="shared" ref="I344:I396" si="106">F344*0.8</f>
        <v>168</v>
      </c>
      <c r="J344" s="46">
        <f t="shared" ref="J344:J396" si="107">F344*0.75</f>
        <v>157.5</v>
      </c>
      <c r="K344" s="46">
        <f t="shared" ref="K344:K396" si="108">F344*0.7</f>
        <v>147</v>
      </c>
      <c r="L344" s="46">
        <f t="shared" ref="L344:L396" si="109">F344*0.65</f>
        <v>136.5</v>
      </c>
      <c r="M344" s="46">
        <f t="shared" ref="M344:M396" si="110">F344*0.6</f>
        <v>126</v>
      </c>
      <c r="N344" s="47"/>
      <c r="O344" s="48">
        <f t="shared" ref="O344:O396" si="111">N344*F344</f>
        <v>0</v>
      </c>
      <c r="P344" s="43">
        <f t="shared" ref="P344:P396" si="112">N344*C344</f>
        <v>0</v>
      </c>
      <c r="Q344" s="49">
        <f t="shared" ref="Q344:Q396" si="113">N344*D344</f>
        <v>0</v>
      </c>
      <c r="R344" s="43"/>
      <c r="S344" s="50">
        <f>VLOOKUP(A344,Лист1!$B$2:$H$243,5,0)</f>
        <v>2000000046563</v>
      </c>
      <c r="T344" s="43"/>
      <c r="U344" s="51"/>
      <c r="V344" s="51"/>
      <c r="W344" s="51"/>
      <c r="X344" s="51"/>
      <c r="Y344" s="51"/>
      <c r="Z344" s="51"/>
    </row>
    <row r="345" spans="1:26" ht="15" hidden="1" customHeight="1" x14ac:dyDescent="0.3">
      <c r="A345" s="128" t="s">
        <v>649</v>
      </c>
      <c r="B345" s="105" t="s">
        <v>650</v>
      </c>
      <c r="C345" s="43">
        <v>1.4999999999999999E-2</v>
      </c>
      <c r="D345" s="43">
        <v>1.5</v>
      </c>
      <c r="E345" s="44" t="s">
        <v>23</v>
      </c>
      <c r="F345" s="209">
        <v>340</v>
      </c>
      <c r="G345" s="46">
        <f t="shared" si="104"/>
        <v>306</v>
      </c>
      <c r="H345" s="46">
        <f t="shared" si="105"/>
        <v>289</v>
      </c>
      <c r="I345" s="46">
        <f t="shared" si="106"/>
        <v>272</v>
      </c>
      <c r="J345" s="46">
        <f t="shared" si="107"/>
        <v>255</v>
      </c>
      <c r="K345" s="46">
        <f t="shared" si="108"/>
        <v>237.99999999999997</v>
      </c>
      <c r="L345" s="46">
        <f t="shared" si="109"/>
        <v>221</v>
      </c>
      <c r="M345" s="46">
        <f t="shared" si="110"/>
        <v>204</v>
      </c>
      <c r="N345" s="47"/>
      <c r="O345" s="48">
        <f t="shared" si="111"/>
        <v>0</v>
      </c>
      <c r="P345" s="43">
        <f t="shared" si="112"/>
        <v>0</v>
      </c>
      <c r="Q345" s="49">
        <f t="shared" si="113"/>
        <v>0</v>
      </c>
      <c r="R345" s="43"/>
      <c r="S345" s="50">
        <f>VLOOKUP(A345,Лист1!$B$2:$H$243,5,0)</f>
        <v>2000000046570</v>
      </c>
      <c r="T345" s="10"/>
      <c r="U345" s="12"/>
      <c r="V345" s="12"/>
      <c r="W345" s="12"/>
      <c r="X345" s="12"/>
      <c r="Y345" s="12"/>
      <c r="Z345" s="12"/>
    </row>
    <row r="346" spans="1:26" ht="15" hidden="1" customHeight="1" x14ac:dyDescent="0.3">
      <c r="A346" s="128" t="s">
        <v>651</v>
      </c>
      <c r="B346" s="105" t="s">
        <v>652</v>
      </c>
      <c r="C346" s="98">
        <v>0.02</v>
      </c>
      <c r="D346" s="43">
        <v>1.5</v>
      </c>
      <c r="E346" s="44" t="s">
        <v>23</v>
      </c>
      <c r="F346" s="107">
        <v>480</v>
      </c>
      <c r="G346" s="46">
        <f t="shared" si="104"/>
        <v>432</v>
      </c>
      <c r="H346" s="46">
        <f t="shared" si="105"/>
        <v>408</v>
      </c>
      <c r="I346" s="46">
        <f t="shared" si="106"/>
        <v>384</v>
      </c>
      <c r="J346" s="46">
        <f t="shared" si="107"/>
        <v>360</v>
      </c>
      <c r="K346" s="46">
        <f t="shared" si="108"/>
        <v>336</v>
      </c>
      <c r="L346" s="46">
        <f t="shared" si="109"/>
        <v>312</v>
      </c>
      <c r="M346" s="46">
        <f t="shared" si="110"/>
        <v>288</v>
      </c>
      <c r="N346" s="47"/>
      <c r="O346" s="48">
        <f t="shared" si="111"/>
        <v>0</v>
      </c>
      <c r="P346" s="43">
        <f t="shared" si="112"/>
        <v>0</v>
      </c>
      <c r="Q346" s="49">
        <f t="shared" si="113"/>
        <v>0</v>
      </c>
      <c r="R346" s="43"/>
      <c r="S346" s="50">
        <f>VLOOKUP(A346,Лист1!$B$2:$H$243,5,0)</f>
        <v>2000000046587</v>
      </c>
      <c r="T346" s="10"/>
      <c r="U346" s="12"/>
      <c r="V346" s="12"/>
      <c r="W346" s="12"/>
      <c r="X346" s="12"/>
      <c r="Y346" s="12"/>
      <c r="Z346" s="12"/>
    </row>
    <row r="347" spans="1:26" ht="15" hidden="1" customHeight="1" x14ac:dyDescent="0.3">
      <c r="A347" s="210" t="s">
        <v>653</v>
      </c>
      <c r="B347" s="211" t="s">
        <v>654</v>
      </c>
      <c r="C347" s="212">
        <v>0.03</v>
      </c>
      <c r="D347" s="213">
        <v>3</v>
      </c>
      <c r="E347" s="214" t="s">
        <v>23</v>
      </c>
      <c r="F347" s="215">
        <v>590</v>
      </c>
      <c r="G347" s="216">
        <f t="shared" si="104"/>
        <v>531</v>
      </c>
      <c r="H347" s="217">
        <f t="shared" si="105"/>
        <v>501.5</v>
      </c>
      <c r="I347" s="217">
        <f t="shared" si="106"/>
        <v>472</v>
      </c>
      <c r="J347" s="217">
        <f t="shared" si="107"/>
        <v>442.5</v>
      </c>
      <c r="K347" s="217">
        <f t="shared" si="108"/>
        <v>413</v>
      </c>
      <c r="L347" s="217">
        <f t="shared" si="109"/>
        <v>383.5</v>
      </c>
      <c r="M347" s="218">
        <f t="shared" si="110"/>
        <v>354</v>
      </c>
      <c r="N347" s="219"/>
      <c r="O347" s="36">
        <f t="shared" si="111"/>
        <v>0</v>
      </c>
      <c r="P347" s="213">
        <f t="shared" si="112"/>
        <v>0</v>
      </c>
      <c r="Q347" s="220">
        <f t="shared" si="113"/>
        <v>0</v>
      </c>
      <c r="R347" s="221"/>
      <c r="S347" s="222">
        <f>VLOOKUP(A347,Лист1!$B$2:$H$243,5,0)</f>
        <v>2000000046594</v>
      </c>
      <c r="T347" s="64"/>
      <c r="U347" s="68"/>
      <c r="V347" s="68"/>
      <c r="W347" s="68"/>
      <c r="X347" s="68"/>
      <c r="Y347" s="68"/>
      <c r="Z347" s="68"/>
    </row>
    <row r="348" spans="1:26" ht="15" hidden="1" customHeight="1" x14ac:dyDescent="0.3">
      <c r="A348" s="210" t="s">
        <v>655</v>
      </c>
      <c r="B348" s="211" t="s">
        <v>656</v>
      </c>
      <c r="C348" s="212">
        <v>3.5000000000000003E-2</v>
      </c>
      <c r="D348" s="213">
        <v>3</v>
      </c>
      <c r="E348" s="214" t="s">
        <v>23</v>
      </c>
      <c r="F348" s="223">
        <v>600</v>
      </c>
      <c r="G348" s="216">
        <f t="shared" si="104"/>
        <v>540</v>
      </c>
      <c r="H348" s="217">
        <f t="shared" si="105"/>
        <v>510</v>
      </c>
      <c r="I348" s="217">
        <f t="shared" si="106"/>
        <v>480</v>
      </c>
      <c r="J348" s="217">
        <f t="shared" si="107"/>
        <v>450</v>
      </c>
      <c r="K348" s="217">
        <f t="shared" si="108"/>
        <v>420</v>
      </c>
      <c r="L348" s="217">
        <f t="shared" si="109"/>
        <v>390</v>
      </c>
      <c r="M348" s="218">
        <f t="shared" si="110"/>
        <v>360</v>
      </c>
      <c r="N348" s="219"/>
      <c r="O348" s="36">
        <f t="shared" si="111"/>
        <v>0</v>
      </c>
      <c r="P348" s="213">
        <f t="shared" si="112"/>
        <v>0</v>
      </c>
      <c r="Q348" s="220">
        <f t="shared" si="113"/>
        <v>0</v>
      </c>
      <c r="R348" s="221"/>
      <c r="S348" s="222" t="str">
        <f>VLOOKUP(A348,Лист1!$B$2:$H$243,5,0)</f>
        <v>2000000045931</v>
      </c>
      <c r="T348" s="213"/>
      <c r="U348" s="210"/>
      <c r="V348" s="210"/>
      <c r="W348" s="210"/>
      <c r="X348" s="210"/>
      <c r="Y348" s="210"/>
      <c r="Z348" s="210"/>
    </row>
    <row r="349" spans="1:26" ht="15" hidden="1" customHeight="1" x14ac:dyDescent="0.3">
      <c r="A349" s="210" t="s">
        <v>657</v>
      </c>
      <c r="B349" s="211" t="s">
        <v>658</v>
      </c>
      <c r="C349" s="212">
        <v>8.0000000000000002E-3</v>
      </c>
      <c r="D349" s="213">
        <v>1</v>
      </c>
      <c r="E349" s="214" t="s">
        <v>23</v>
      </c>
      <c r="F349" s="215">
        <v>180</v>
      </c>
      <c r="G349" s="216">
        <f t="shared" si="104"/>
        <v>162</v>
      </c>
      <c r="H349" s="217">
        <f t="shared" si="105"/>
        <v>153</v>
      </c>
      <c r="I349" s="217">
        <f t="shared" si="106"/>
        <v>144</v>
      </c>
      <c r="J349" s="217">
        <f t="shared" si="107"/>
        <v>135</v>
      </c>
      <c r="K349" s="217">
        <f t="shared" si="108"/>
        <v>125.99999999999999</v>
      </c>
      <c r="L349" s="217">
        <f t="shared" si="109"/>
        <v>117</v>
      </c>
      <c r="M349" s="218">
        <f t="shared" si="110"/>
        <v>108</v>
      </c>
      <c r="N349" s="219"/>
      <c r="O349" s="36">
        <f t="shared" si="111"/>
        <v>0</v>
      </c>
      <c r="P349" s="213">
        <f t="shared" si="112"/>
        <v>0</v>
      </c>
      <c r="Q349" s="220">
        <f t="shared" si="113"/>
        <v>0</v>
      </c>
      <c r="R349" s="221"/>
      <c r="S349" s="222">
        <f>VLOOKUP(A349,Лист1!$B$2:$H$243,5,0)</f>
        <v>2000000046600</v>
      </c>
      <c r="T349" s="64"/>
      <c r="U349" s="68"/>
      <c r="V349" s="68"/>
      <c r="W349" s="68"/>
      <c r="X349" s="68"/>
      <c r="Y349" s="68"/>
      <c r="Z349" s="68"/>
    </row>
    <row r="350" spans="1:26" ht="15" hidden="1" customHeight="1" x14ac:dyDescent="0.3">
      <c r="A350" s="210" t="s">
        <v>659</v>
      </c>
      <c r="B350" s="224" t="s">
        <v>660</v>
      </c>
      <c r="C350" s="212">
        <v>0.02</v>
      </c>
      <c r="D350" s="213">
        <v>0.7</v>
      </c>
      <c r="E350" s="214" t="s">
        <v>23</v>
      </c>
      <c r="F350" s="215">
        <v>150</v>
      </c>
      <c r="G350" s="216">
        <f t="shared" si="104"/>
        <v>135</v>
      </c>
      <c r="H350" s="217">
        <f t="shared" si="105"/>
        <v>127.5</v>
      </c>
      <c r="I350" s="217">
        <f t="shared" si="106"/>
        <v>120</v>
      </c>
      <c r="J350" s="217">
        <f t="shared" si="107"/>
        <v>112.5</v>
      </c>
      <c r="K350" s="217">
        <f t="shared" si="108"/>
        <v>105</v>
      </c>
      <c r="L350" s="217">
        <f t="shared" si="109"/>
        <v>97.5</v>
      </c>
      <c r="M350" s="218">
        <f t="shared" si="110"/>
        <v>90</v>
      </c>
      <c r="N350" s="219"/>
      <c r="O350" s="36">
        <f t="shared" si="111"/>
        <v>0</v>
      </c>
      <c r="P350" s="213">
        <f t="shared" si="112"/>
        <v>0</v>
      </c>
      <c r="Q350" s="220">
        <f t="shared" si="113"/>
        <v>0</v>
      </c>
      <c r="R350" s="221"/>
      <c r="S350" s="222">
        <f>VLOOKUP(A350,Лист1!$B$2:$H$243,5,0)</f>
        <v>2000000046617</v>
      </c>
      <c r="T350" s="64"/>
      <c r="U350" s="68"/>
      <c r="V350" s="68"/>
      <c r="W350" s="68"/>
      <c r="X350" s="68"/>
      <c r="Y350" s="68"/>
      <c r="Z350" s="68"/>
    </row>
    <row r="351" spans="1:26" ht="15" hidden="1" customHeight="1" x14ac:dyDescent="0.3">
      <c r="A351" s="210" t="s">
        <v>661</v>
      </c>
      <c r="B351" s="225" t="s">
        <v>662</v>
      </c>
      <c r="C351" s="212">
        <v>0.02</v>
      </c>
      <c r="D351" s="213">
        <v>0.7</v>
      </c>
      <c r="E351" s="214" t="s">
        <v>23</v>
      </c>
      <c r="F351" s="215">
        <v>200</v>
      </c>
      <c r="G351" s="216">
        <f t="shared" si="104"/>
        <v>180</v>
      </c>
      <c r="H351" s="217">
        <f t="shared" si="105"/>
        <v>170</v>
      </c>
      <c r="I351" s="217">
        <f t="shared" si="106"/>
        <v>160</v>
      </c>
      <c r="J351" s="217">
        <f t="shared" si="107"/>
        <v>150</v>
      </c>
      <c r="K351" s="217">
        <f t="shared" si="108"/>
        <v>140</v>
      </c>
      <c r="L351" s="217">
        <f t="shared" si="109"/>
        <v>130</v>
      </c>
      <c r="M351" s="218">
        <f t="shared" si="110"/>
        <v>120</v>
      </c>
      <c r="N351" s="219"/>
      <c r="O351" s="48">
        <f t="shared" si="111"/>
        <v>0</v>
      </c>
      <c r="P351" s="213">
        <f t="shared" si="112"/>
        <v>0</v>
      </c>
      <c r="Q351" s="220">
        <f t="shared" si="113"/>
        <v>0</v>
      </c>
      <c r="R351" s="221"/>
      <c r="S351" s="222" t="str">
        <f>VLOOKUP(A351,Лист1!$B$2:$H$243,5,0)</f>
        <v>2000000045979</v>
      </c>
      <c r="T351" s="213"/>
      <c r="U351" s="210"/>
      <c r="V351" s="210"/>
      <c r="W351" s="210"/>
      <c r="X351" s="210"/>
      <c r="Y351" s="210"/>
      <c r="Z351" s="210"/>
    </row>
    <row r="352" spans="1:26" ht="15" hidden="1" customHeight="1" x14ac:dyDescent="0.3">
      <c r="A352" s="210" t="s">
        <v>663</v>
      </c>
      <c r="B352" s="226" t="s">
        <v>664</v>
      </c>
      <c r="C352" s="212">
        <v>8.0000000000000002E-3</v>
      </c>
      <c r="D352" s="213">
        <v>0.7</v>
      </c>
      <c r="E352" s="214" t="s">
        <v>23</v>
      </c>
      <c r="F352" s="215">
        <v>160</v>
      </c>
      <c r="G352" s="216">
        <f t="shared" si="104"/>
        <v>144</v>
      </c>
      <c r="H352" s="217">
        <f t="shared" si="105"/>
        <v>136</v>
      </c>
      <c r="I352" s="217">
        <f t="shared" si="106"/>
        <v>128</v>
      </c>
      <c r="J352" s="217">
        <f t="shared" si="107"/>
        <v>120</v>
      </c>
      <c r="K352" s="217">
        <f t="shared" si="108"/>
        <v>112</v>
      </c>
      <c r="L352" s="217">
        <f t="shared" si="109"/>
        <v>104</v>
      </c>
      <c r="M352" s="218">
        <f t="shared" si="110"/>
        <v>96</v>
      </c>
      <c r="N352" s="219"/>
      <c r="O352" s="48">
        <f t="shared" si="111"/>
        <v>0</v>
      </c>
      <c r="P352" s="213">
        <f t="shared" si="112"/>
        <v>0</v>
      </c>
      <c r="Q352" s="220">
        <f t="shared" si="113"/>
        <v>0</v>
      </c>
      <c r="R352" s="221"/>
      <c r="S352" s="222">
        <f>VLOOKUP(A352,Лист1!$B$2:$H$243,5,0)</f>
        <v>2000000046648</v>
      </c>
      <c r="T352" s="213"/>
      <c r="U352" s="210"/>
      <c r="V352" s="210"/>
      <c r="W352" s="210"/>
      <c r="X352" s="210"/>
      <c r="Y352" s="210"/>
      <c r="Z352" s="210"/>
    </row>
    <row r="353" spans="1:26" ht="15" hidden="1" customHeight="1" x14ac:dyDescent="0.3">
      <c r="A353" s="210" t="s">
        <v>665</v>
      </c>
      <c r="B353" s="211" t="s">
        <v>666</v>
      </c>
      <c r="C353" s="212">
        <v>1.2E-2</v>
      </c>
      <c r="D353" s="213">
        <v>1.5</v>
      </c>
      <c r="E353" s="214" t="s">
        <v>23</v>
      </c>
      <c r="F353" s="215">
        <v>260</v>
      </c>
      <c r="G353" s="216">
        <f t="shared" si="104"/>
        <v>234</v>
      </c>
      <c r="H353" s="217">
        <f t="shared" si="105"/>
        <v>221</v>
      </c>
      <c r="I353" s="217">
        <f t="shared" si="106"/>
        <v>208</v>
      </c>
      <c r="J353" s="217">
        <f t="shared" si="107"/>
        <v>195</v>
      </c>
      <c r="K353" s="217">
        <f t="shared" si="108"/>
        <v>182</v>
      </c>
      <c r="L353" s="217">
        <f t="shared" si="109"/>
        <v>169</v>
      </c>
      <c r="M353" s="218">
        <f t="shared" si="110"/>
        <v>156</v>
      </c>
      <c r="N353" s="219"/>
      <c r="O353" s="48">
        <f t="shared" si="111"/>
        <v>0</v>
      </c>
      <c r="P353" s="213">
        <f t="shared" si="112"/>
        <v>0</v>
      </c>
      <c r="Q353" s="220">
        <f t="shared" si="113"/>
        <v>0</v>
      </c>
      <c r="R353" s="221"/>
      <c r="S353" s="222">
        <f>VLOOKUP(A353,Лист1!$B$2:$H$243,5,0)</f>
        <v>2000000046655</v>
      </c>
      <c r="T353" s="213"/>
      <c r="U353" s="210"/>
      <c r="V353" s="210"/>
      <c r="W353" s="210"/>
      <c r="X353" s="210"/>
      <c r="Y353" s="210"/>
      <c r="Z353" s="210"/>
    </row>
    <row r="354" spans="1:26" ht="15" hidden="1" customHeight="1" x14ac:dyDescent="0.3">
      <c r="A354" s="210" t="s">
        <v>667</v>
      </c>
      <c r="B354" s="211" t="s">
        <v>668</v>
      </c>
      <c r="C354" s="212">
        <v>6.0000000000000001E-3</v>
      </c>
      <c r="D354" s="213">
        <v>0.7</v>
      </c>
      <c r="E354" s="214" t="s">
        <v>23</v>
      </c>
      <c r="F354" s="215">
        <v>150</v>
      </c>
      <c r="G354" s="216">
        <f t="shared" si="104"/>
        <v>135</v>
      </c>
      <c r="H354" s="217">
        <f t="shared" si="105"/>
        <v>127.5</v>
      </c>
      <c r="I354" s="217">
        <f t="shared" si="106"/>
        <v>120</v>
      </c>
      <c r="J354" s="217">
        <f t="shared" si="107"/>
        <v>112.5</v>
      </c>
      <c r="K354" s="217">
        <f t="shared" si="108"/>
        <v>105</v>
      </c>
      <c r="L354" s="217">
        <f t="shared" si="109"/>
        <v>97.5</v>
      </c>
      <c r="M354" s="218">
        <f t="shared" si="110"/>
        <v>90</v>
      </c>
      <c r="N354" s="219"/>
      <c r="O354" s="36">
        <f t="shared" si="111"/>
        <v>0</v>
      </c>
      <c r="P354" s="213">
        <f t="shared" si="112"/>
        <v>0</v>
      </c>
      <c r="Q354" s="220">
        <f t="shared" si="113"/>
        <v>0</v>
      </c>
      <c r="R354" s="221"/>
      <c r="S354" s="222">
        <f>VLOOKUP(A354,Лист1!$B$2:$H$243,5,0)</f>
        <v>2000000046631</v>
      </c>
      <c r="T354" s="64"/>
      <c r="U354" s="68"/>
      <c r="V354" s="68"/>
      <c r="W354" s="68"/>
      <c r="X354" s="68"/>
      <c r="Y354" s="68"/>
      <c r="Z354" s="68"/>
    </row>
    <row r="355" spans="1:26" ht="15" hidden="1" customHeight="1" x14ac:dyDescent="0.3">
      <c r="A355" s="210" t="s">
        <v>669</v>
      </c>
      <c r="B355" s="211" t="s">
        <v>670</v>
      </c>
      <c r="C355" s="212">
        <v>8.0000000000000002E-3</v>
      </c>
      <c r="D355" s="213">
        <v>1.5</v>
      </c>
      <c r="E355" s="214" t="s">
        <v>23</v>
      </c>
      <c r="F355" s="223">
        <v>200</v>
      </c>
      <c r="G355" s="216">
        <f t="shared" si="104"/>
        <v>180</v>
      </c>
      <c r="H355" s="217">
        <f t="shared" si="105"/>
        <v>170</v>
      </c>
      <c r="I355" s="217">
        <f t="shared" si="106"/>
        <v>160</v>
      </c>
      <c r="J355" s="217">
        <f t="shared" si="107"/>
        <v>150</v>
      </c>
      <c r="K355" s="217">
        <f t="shared" si="108"/>
        <v>140</v>
      </c>
      <c r="L355" s="217">
        <f t="shared" si="109"/>
        <v>130</v>
      </c>
      <c r="M355" s="218">
        <f t="shared" si="110"/>
        <v>120</v>
      </c>
      <c r="N355" s="219"/>
      <c r="O355" s="36">
        <f t="shared" si="111"/>
        <v>0</v>
      </c>
      <c r="P355" s="213">
        <f t="shared" si="112"/>
        <v>0</v>
      </c>
      <c r="Q355" s="220">
        <f t="shared" si="113"/>
        <v>0</v>
      </c>
      <c r="R355" s="221"/>
      <c r="S355" s="222" t="str">
        <f>VLOOKUP(A355,Лист1!$B$2:$H$243,5,0)</f>
        <v>2000000045887</v>
      </c>
      <c r="T355" s="213"/>
      <c r="U355" s="210"/>
      <c r="V355" s="210"/>
      <c r="W355" s="210"/>
      <c r="X355" s="210"/>
      <c r="Y355" s="210"/>
      <c r="Z355" s="210"/>
    </row>
    <row r="356" spans="1:26" ht="15" hidden="1" customHeight="1" x14ac:dyDescent="0.3">
      <c r="A356" s="227" t="s">
        <v>671</v>
      </c>
      <c r="B356" s="228" t="s">
        <v>672</v>
      </c>
      <c r="C356" s="229">
        <v>1.2E-2</v>
      </c>
      <c r="D356" s="230">
        <v>1.5</v>
      </c>
      <c r="E356" s="231" t="s">
        <v>23</v>
      </c>
      <c r="F356" s="232">
        <v>300</v>
      </c>
      <c r="G356" s="233">
        <f t="shared" si="104"/>
        <v>270</v>
      </c>
      <c r="H356" s="234">
        <f t="shared" si="105"/>
        <v>255</v>
      </c>
      <c r="I356" s="234">
        <f t="shared" si="106"/>
        <v>240</v>
      </c>
      <c r="J356" s="234">
        <f t="shared" si="107"/>
        <v>225</v>
      </c>
      <c r="K356" s="234">
        <f t="shared" si="108"/>
        <v>210</v>
      </c>
      <c r="L356" s="234">
        <f t="shared" si="109"/>
        <v>195</v>
      </c>
      <c r="M356" s="235">
        <f t="shared" si="110"/>
        <v>180</v>
      </c>
      <c r="N356" s="236"/>
      <c r="O356" s="237">
        <f t="shared" si="111"/>
        <v>0</v>
      </c>
      <c r="P356" s="230">
        <f t="shared" si="112"/>
        <v>0</v>
      </c>
      <c r="Q356" s="238">
        <f t="shared" si="113"/>
        <v>0</v>
      </c>
      <c r="R356" s="239"/>
      <c r="S356" s="79" t="str">
        <f>VLOOKUP(A356,Лист1!$B$2:$H$243,5,0)</f>
        <v>2000000045870</v>
      </c>
      <c r="T356" s="76"/>
      <c r="U356" s="80"/>
      <c r="V356" s="80"/>
      <c r="W356" s="80"/>
      <c r="X356" s="80"/>
      <c r="Y356" s="80"/>
      <c r="Z356" s="80"/>
    </row>
    <row r="357" spans="1:26" ht="15" hidden="1" customHeight="1" x14ac:dyDescent="0.3">
      <c r="A357" s="80" t="s">
        <v>673</v>
      </c>
      <c r="B357" s="240" t="s">
        <v>674</v>
      </c>
      <c r="C357" s="241">
        <v>2E-3</v>
      </c>
      <c r="D357" s="76">
        <v>1.5</v>
      </c>
      <c r="E357" s="242" t="s">
        <v>23</v>
      </c>
      <c r="F357" s="223">
        <v>200</v>
      </c>
      <c r="G357" s="72">
        <f t="shared" si="104"/>
        <v>180</v>
      </c>
      <c r="H357" s="73">
        <f t="shared" si="105"/>
        <v>170</v>
      </c>
      <c r="I357" s="73">
        <f t="shared" si="106"/>
        <v>160</v>
      </c>
      <c r="J357" s="73">
        <f t="shared" si="107"/>
        <v>150</v>
      </c>
      <c r="K357" s="73">
        <f t="shared" si="108"/>
        <v>140</v>
      </c>
      <c r="L357" s="73">
        <f t="shared" si="109"/>
        <v>130</v>
      </c>
      <c r="M357" s="74">
        <f t="shared" si="110"/>
        <v>120</v>
      </c>
      <c r="N357" s="75"/>
      <c r="O357" s="36">
        <f t="shared" si="111"/>
        <v>0</v>
      </c>
      <c r="P357" s="76">
        <f t="shared" si="112"/>
        <v>0</v>
      </c>
      <c r="Q357" s="77">
        <f t="shared" si="113"/>
        <v>0</v>
      </c>
      <c r="R357" s="239"/>
      <c r="S357" s="79" t="str">
        <f>VLOOKUP(A357,Лист1!$B$2:$H$243,5,0)</f>
        <v>2000000046082</v>
      </c>
      <c r="T357" s="76"/>
      <c r="U357" s="80"/>
      <c r="V357" s="80"/>
      <c r="W357" s="80"/>
      <c r="X357" s="80"/>
      <c r="Y357" s="80"/>
      <c r="Z357" s="80"/>
    </row>
    <row r="358" spans="1:26" ht="15" customHeight="1" x14ac:dyDescent="0.3">
      <c r="A358" s="80" t="s">
        <v>675</v>
      </c>
      <c r="B358" s="240" t="s">
        <v>676</v>
      </c>
      <c r="C358" s="241">
        <v>2E-3</v>
      </c>
      <c r="D358" s="76">
        <v>1.5</v>
      </c>
      <c r="E358" s="242" t="s">
        <v>23</v>
      </c>
      <c r="F358" s="223">
        <v>200</v>
      </c>
      <c r="G358" s="72">
        <f t="shared" si="104"/>
        <v>180</v>
      </c>
      <c r="H358" s="73">
        <f t="shared" si="105"/>
        <v>170</v>
      </c>
      <c r="I358" s="73">
        <f t="shared" si="106"/>
        <v>160</v>
      </c>
      <c r="J358" s="73">
        <f t="shared" si="107"/>
        <v>150</v>
      </c>
      <c r="K358" s="73">
        <f t="shared" si="108"/>
        <v>140</v>
      </c>
      <c r="L358" s="73">
        <f t="shared" si="109"/>
        <v>130</v>
      </c>
      <c r="M358" s="74">
        <f t="shared" si="110"/>
        <v>120</v>
      </c>
      <c r="N358" s="75"/>
      <c r="O358" s="36">
        <f t="shared" si="111"/>
        <v>0</v>
      </c>
      <c r="P358" s="76">
        <f t="shared" si="112"/>
        <v>0</v>
      </c>
      <c r="Q358" s="77">
        <f t="shared" si="113"/>
        <v>0</v>
      </c>
      <c r="R358" s="239"/>
      <c r="S358" s="79">
        <v>2000000046075</v>
      </c>
      <c r="T358" s="76"/>
      <c r="U358" s="80"/>
      <c r="V358" s="80"/>
      <c r="W358" s="80"/>
      <c r="X358" s="80"/>
      <c r="Y358" s="80"/>
      <c r="Z358" s="80"/>
    </row>
    <row r="359" spans="1:26" ht="15" customHeight="1" x14ac:dyDescent="0.3">
      <c r="A359" s="68" t="s">
        <v>677</v>
      </c>
      <c r="B359" s="243" t="s">
        <v>678</v>
      </c>
      <c r="C359" s="81">
        <v>0.01</v>
      </c>
      <c r="D359" s="64">
        <v>1</v>
      </c>
      <c r="E359" s="242" t="s">
        <v>23</v>
      </c>
      <c r="F359" s="223">
        <v>160</v>
      </c>
      <c r="G359" s="72">
        <f t="shared" si="104"/>
        <v>144</v>
      </c>
      <c r="H359" s="73">
        <f t="shared" si="105"/>
        <v>136</v>
      </c>
      <c r="I359" s="73">
        <f t="shared" si="106"/>
        <v>128</v>
      </c>
      <c r="J359" s="73">
        <f t="shared" si="107"/>
        <v>120</v>
      </c>
      <c r="K359" s="73">
        <f t="shared" si="108"/>
        <v>112</v>
      </c>
      <c r="L359" s="73">
        <f t="shared" si="109"/>
        <v>104</v>
      </c>
      <c r="M359" s="74">
        <f t="shared" si="110"/>
        <v>96</v>
      </c>
      <c r="N359" s="63"/>
      <c r="O359" s="36">
        <f t="shared" si="111"/>
        <v>0</v>
      </c>
      <c r="P359" s="76">
        <f t="shared" si="112"/>
        <v>0</v>
      </c>
      <c r="Q359" s="77">
        <f t="shared" si="113"/>
        <v>0</v>
      </c>
      <c r="R359" s="66"/>
      <c r="S359" s="67">
        <v>2000000071688</v>
      </c>
      <c r="T359" s="64"/>
      <c r="U359" s="68"/>
      <c r="V359" s="68"/>
      <c r="W359" s="68"/>
      <c r="X359" s="68"/>
      <c r="Y359" s="68"/>
      <c r="Z359" s="68"/>
    </row>
    <row r="360" spans="1:26" ht="15" customHeight="1" x14ac:dyDescent="0.3">
      <c r="A360" s="68" t="s">
        <v>679</v>
      </c>
      <c r="B360" s="244" t="s">
        <v>680</v>
      </c>
      <c r="C360" s="81">
        <v>1.0999999999999999E-2</v>
      </c>
      <c r="D360" s="64">
        <v>0.7</v>
      </c>
      <c r="E360" s="245" t="s">
        <v>23</v>
      </c>
      <c r="F360" s="223">
        <v>160</v>
      </c>
      <c r="G360" s="60">
        <f t="shared" si="104"/>
        <v>144</v>
      </c>
      <c r="H360" s="61">
        <f t="shared" si="105"/>
        <v>136</v>
      </c>
      <c r="I360" s="61">
        <f t="shared" si="106"/>
        <v>128</v>
      </c>
      <c r="J360" s="61">
        <f t="shared" si="107"/>
        <v>120</v>
      </c>
      <c r="K360" s="61">
        <f t="shared" si="108"/>
        <v>112</v>
      </c>
      <c r="L360" s="61">
        <f t="shared" si="109"/>
        <v>104</v>
      </c>
      <c r="M360" s="62">
        <f t="shared" si="110"/>
        <v>96</v>
      </c>
      <c r="N360" s="63"/>
      <c r="O360" s="36">
        <f t="shared" si="111"/>
        <v>0</v>
      </c>
      <c r="P360" s="64">
        <f t="shared" si="112"/>
        <v>0</v>
      </c>
      <c r="Q360" s="65">
        <f t="shared" si="113"/>
        <v>0</v>
      </c>
      <c r="R360" s="66"/>
      <c r="S360" s="67">
        <f>VLOOKUP(A360,Лист1!$B$2:$H$243,5,0)</f>
        <v>2000000046662</v>
      </c>
      <c r="T360" s="64"/>
      <c r="U360" s="68"/>
      <c r="V360" s="68"/>
      <c r="W360" s="68"/>
      <c r="X360" s="68"/>
      <c r="Y360" s="68"/>
      <c r="Z360" s="68"/>
    </row>
    <row r="361" spans="1:26" ht="15" customHeight="1" x14ac:dyDescent="0.3">
      <c r="A361" s="30" t="s">
        <v>681</v>
      </c>
      <c r="B361" s="39" t="s">
        <v>682</v>
      </c>
      <c r="C361" s="57">
        <v>1.7000000000000001E-2</v>
      </c>
      <c r="D361" s="10">
        <v>1.5</v>
      </c>
      <c r="E361" s="32" t="s">
        <v>23</v>
      </c>
      <c r="F361" s="117">
        <v>270</v>
      </c>
      <c r="G361" s="34">
        <f t="shared" si="104"/>
        <v>243</v>
      </c>
      <c r="H361" s="34">
        <f t="shared" si="105"/>
        <v>229.5</v>
      </c>
      <c r="I361" s="34">
        <f t="shared" si="106"/>
        <v>216</v>
      </c>
      <c r="J361" s="34">
        <f t="shared" si="107"/>
        <v>202.5</v>
      </c>
      <c r="K361" s="34">
        <f t="shared" si="108"/>
        <v>189</v>
      </c>
      <c r="L361" s="34">
        <f t="shared" si="109"/>
        <v>175.5</v>
      </c>
      <c r="M361" s="34">
        <f t="shared" si="110"/>
        <v>162</v>
      </c>
      <c r="N361" s="35"/>
      <c r="O361" s="36">
        <f t="shared" si="111"/>
        <v>0</v>
      </c>
      <c r="P361" s="10">
        <f t="shared" si="112"/>
        <v>0</v>
      </c>
      <c r="Q361" s="37">
        <f t="shared" si="113"/>
        <v>0</v>
      </c>
      <c r="R361" s="10"/>
      <c r="S361" s="38">
        <f>VLOOKUP(A361,Лист1!$B$2:$H$243,5,0)</f>
        <v>2000000046679</v>
      </c>
      <c r="T361" s="10"/>
      <c r="U361" s="12"/>
      <c r="V361" s="12"/>
      <c r="W361" s="12"/>
      <c r="X361" s="12"/>
      <c r="Y361" s="12"/>
      <c r="Z361" s="12"/>
    </row>
    <row r="362" spans="1:26" ht="15" hidden="1" customHeight="1" x14ac:dyDescent="0.3">
      <c r="A362" s="41" t="s">
        <v>683</v>
      </c>
      <c r="B362" s="42" t="s">
        <v>684</v>
      </c>
      <c r="C362" s="43">
        <v>2.1999999999999999E-2</v>
      </c>
      <c r="D362" s="43">
        <v>1.5</v>
      </c>
      <c r="E362" s="44" t="s">
        <v>23</v>
      </c>
      <c r="F362" s="209">
        <v>350</v>
      </c>
      <c r="G362" s="46">
        <f t="shared" si="104"/>
        <v>315</v>
      </c>
      <c r="H362" s="46">
        <f t="shared" si="105"/>
        <v>297.5</v>
      </c>
      <c r="I362" s="46">
        <f t="shared" si="106"/>
        <v>280</v>
      </c>
      <c r="J362" s="46">
        <f t="shared" si="107"/>
        <v>262.5</v>
      </c>
      <c r="K362" s="46">
        <f t="shared" si="108"/>
        <v>244.99999999999997</v>
      </c>
      <c r="L362" s="46">
        <f t="shared" si="109"/>
        <v>227.5</v>
      </c>
      <c r="M362" s="46">
        <f t="shared" si="110"/>
        <v>210</v>
      </c>
      <c r="N362" s="47"/>
      <c r="O362" s="48">
        <f t="shared" si="111"/>
        <v>0</v>
      </c>
      <c r="P362" s="43">
        <f t="shared" si="112"/>
        <v>0</v>
      </c>
      <c r="Q362" s="49">
        <f t="shared" si="113"/>
        <v>0</v>
      </c>
      <c r="R362" s="43"/>
      <c r="S362" s="50">
        <f>VLOOKUP(A362,Лист1!$B$2:$H$243,5,0)</f>
        <v>2000000046686</v>
      </c>
      <c r="T362" s="10"/>
      <c r="U362" s="12"/>
      <c r="V362" s="12"/>
      <c r="W362" s="12"/>
      <c r="X362" s="12"/>
      <c r="Y362" s="12"/>
      <c r="Z362" s="12"/>
    </row>
    <row r="363" spans="1:26" ht="15" hidden="1" customHeight="1" x14ac:dyDescent="0.3">
      <c r="A363" s="41" t="s">
        <v>685</v>
      </c>
      <c r="B363" s="246" t="s">
        <v>686</v>
      </c>
      <c r="C363" s="43">
        <v>0.1</v>
      </c>
      <c r="D363" s="43">
        <v>5</v>
      </c>
      <c r="E363" s="44" t="s">
        <v>23</v>
      </c>
      <c r="F363" s="209">
        <v>400</v>
      </c>
      <c r="G363" s="46">
        <f t="shared" si="104"/>
        <v>360</v>
      </c>
      <c r="H363" s="46">
        <f t="shared" si="105"/>
        <v>340</v>
      </c>
      <c r="I363" s="46">
        <f t="shared" si="106"/>
        <v>320</v>
      </c>
      <c r="J363" s="46">
        <f t="shared" si="107"/>
        <v>300</v>
      </c>
      <c r="K363" s="46">
        <f t="shared" si="108"/>
        <v>280</v>
      </c>
      <c r="L363" s="46">
        <f t="shared" si="109"/>
        <v>260</v>
      </c>
      <c r="M363" s="46">
        <f t="shared" si="110"/>
        <v>240</v>
      </c>
      <c r="N363" s="47"/>
      <c r="O363" s="48">
        <f t="shared" si="111"/>
        <v>0</v>
      </c>
      <c r="P363" s="43">
        <f t="shared" si="112"/>
        <v>0</v>
      </c>
      <c r="Q363" s="49">
        <f t="shared" si="113"/>
        <v>0</v>
      </c>
      <c r="R363" s="43"/>
      <c r="S363" s="50">
        <v>2000000056234</v>
      </c>
      <c r="T363" s="10"/>
      <c r="U363" s="12"/>
      <c r="V363" s="12"/>
      <c r="W363" s="12"/>
      <c r="X363" s="12"/>
      <c r="Y363" s="12"/>
      <c r="Z363" s="12"/>
    </row>
    <row r="364" spans="1:26" ht="15" hidden="1" customHeight="1" x14ac:dyDescent="0.3">
      <c r="A364" s="30" t="s">
        <v>687</v>
      </c>
      <c r="B364" s="39" t="s">
        <v>688</v>
      </c>
      <c r="C364" s="10">
        <v>4.0000000000000001E-3</v>
      </c>
      <c r="D364" s="10">
        <v>0.7</v>
      </c>
      <c r="E364" s="32" t="s">
        <v>23</v>
      </c>
      <c r="F364" s="113">
        <v>200</v>
      </c>
      <c r="G364" s="34">
        <f t="shared" si="104"/>
        <v>180</v>
      </c>
      <c r="H364" s="34">
        <f t="shared" si="105"/>
        <v>170</v>
      </c>
      <c r="I364" s="34">
        <f t="shared" si="106"/>
        <v>160</v>
      </c>
      <c r="J364" s="34">
        <f t="shared" si="107"/>
        <v>150</v>
      </c>
      <c r="K364" s="34">
        <f t="shared" si="108"/>
        <v>140</v>
      </c>
      <c r="L364" s="34">
        <f t="shared" si="109"/>
        <v>130</v>
      </c>
      <c r="M364" s="34">
        <f t="shared" si="110"/>
        <v>120</v>
      </c>
      <c r="N364" s="35"/>
      <c r="O364" s="36">
        <f t="shared" si="111"/>
        <v>0</v>
      </c>
      <c r="P364" s="10">
        <f t="shared" si="112"/>
        <v>0</v>
      </c>
      <c r="Q364" s="37">
        <f t="shared" si="113"/>
        <v>0</v>
      </c>
      <c r="R364" s="10"/>
      <c r="S364" s="38">
        <f>VLOOKUP(A364,Лист1!$B$2:$H$243,5,0)</f>
        <v>2000000046693</v>
      </c>
      <c r="T364" s="10"/>
      <c r="U364" s="12"/>
      <c r="V364" s="12"/>
      <c r="W364" s="12"/>
      <c r="X364" s="12"/>
      <c r="Y364" s="12"/>
      <c r="Z364" s="12"/>
    </row>
    <row r="365" spans="1:26" ht="15" hidden="1" customHeight="1" x14ac:dyDescent="0.3">
      <c r="A365" s="41" t="s">
        <v>689</v>
      </c>
      <c r="B365" s="42" t="s">
        <v>690</v>
      </c>
      <c r="C365" s="43">
        <v>3.0000000000000001E-3</v>
      </c>
      <c r="D365" s="43">
        <v>0.7</v>
      </c>
      <c r="E365" s="44" t="s">
        <v>23</v>
      </c>
      <c r="F365" s="209">
        <v>200</v>
      </c>
      <c r="G365" s="46">
        <f t="shared" si="104"/>
        <v>180</v>
      </c>
      <c r="H365" s="46">
        <f t="shared" si="105"/>
        <v>170</v>
      </c>
      <c r="I365" s="46">
        <f t="shared" si="106"/>
        <v>160</v>
      </c>
      <c r="J365" s="46">
        <f t="shared" si="107"/>
        <v>150</v>
      </c>
      <c r="K365" s="46">
        <f t="shared" si="108"/>
        <v>140</v>
      </c>
      <c r="L365" s="46">
        <f t="shared" si="109"/>
        <v>130</v>
      </c>
      <c r="M365" s="46">
        <f t="shared" si="110"/>
        <v>120</v>
      </c>
      <c r="N365" s="47"/>
      <c r="O365" s="48">
        <f t="shared" si="111"/>
        <v>0</v>
      </c>
      <c r="P365" s="43">
        <f t="shared" si="112"/>
        <v>0</v>
      </c>
      <c r="Q365" s="49">
        <f t="shared" si="113"/>
        <v>0</v>
      </c>
      <c r="R365" s="43"/>
      <c r="S365" s="50">
        <f>VLOOKUP(A365,Лист1!$B$2:$H$243,5,0)</f>
        <v>2000000046709</v>
      </c>
      <c r="T365" s="10"/>
      <c r="U365" s="12"/>
      <c r="V365" s="12"/>
      <c r="W365" s="12"/>
      <c r="X365" s="12"/>
      <c r="Y365" s="12"/>
      <c r="Z365" s="12"/>
    </row>
    <row r="366" spans="1:26" ht="15" customHeight="1" x14ac:dyDescent="0.3">
      <c r="A366" s="30" t="s">
        <v>691</v>
      </c>
      <c r="B366" s="39" t="s">
        <v>692</v>
      </c>
      <c r="C366" s="86">
        <v>0.01</v>
      </c>
      <c r="D366" s="10">
        <v>1</v>
      </c>
      <c r="E366" s="32" t="s">
        <v>23</v>
      </c>
      <c r="F366" s="113">
        <v>150</v>
      </c>
      <c r="G366" s="34">
        <f t="shared" si="104"/>
        <v>135</v>
      </c>
      <c r="H366" s="34">
        <f t="shared" si="105"/>
        <v>127.5</v>
      </c>
      <c r="I366" s="34">
        <f t="shared" si="106"/>
        <v>120</v>
      </c>
      <c r="J366" s="34">
        <f t="shared" si="107"/>
        <v>112.5</v>
      </c>
      <c r="K366" s="34">
        <f t="shared" si="108"/>
        <v>105</v>
      </c>
      <c r="L366" s="34">
        <f t="shared" si="109"/>
        <v>97.5</v>
      </c>
      <c r="M366" s="34">
        <f t="shared" si="110"/>
        <v>90</v>
      </c>
      <c r="N366" s="35"/>
      <c r="O366" s="36">
        <f t="shared" si="111"/>
        <v>0</v>
      </c>
      <c r="P366" s="10">
        <f t="shared" si="112"/>
        <v>0</v>
      </c>
      <c r="Q366" s="37">
        <f t="shared" si="113"/>
        <v>0</v>
      </c>
      <c r="R366" s="10"/>
      <c r="S366" s="38">
        <f>VLOOKUP(A366,Лист1!$B$2:$H$243,5,0)</f>
        <v>2000000046716</v>
      </c>
      <c r="T366" s="10"/>
      <c r="U366" s="12"/>
      <c r="V366" s="12"/>
      <c r="W366" s="12"/>
      <c r="X366" s="12"/>
      <c r="Y366" s="12"/>
      <c r="Z366" s="12"/>
    </row>
    <row r="367" spans="1:26" ht="15" customHeight="1" x14ac:dyDescent="0.3">
      <c r="A367" s="30" t="s">
        <v>693</v>
      </c>
      <c r="B367" s="39" t="s">
        <v>694</v>
      </c>
      <c r="C367" s="86">
        <v>1.4999999999999999E-2</v>
      </c>
      <c r="D367" s="10">
        <v>1</v>
      </c>
      <c r="E367" s="32" t="s">
        <v>23</v>
      </c>
      <c r="F367" s="113">
        <v>240</v>
      </c>
      <c r="G367" s="34">
        <f t="shared" si="104"/>
        <v>216</v>
      </c>
      <c r="H367" s="34">
        <f t="shared" si="105"/>
        <v>204</v>
      </c>
      <c r="I367" s="34">
        <f t="shared" si="106"/>
        <v>192</v>
      </c>
      <c r="J367" s="34">
        <f t="shared" si="107"/>
        <v>180</v>
      </c>
      <c r="K367" s="34">
        <f t="shared" si="108"/>
        <v>168</v>
      </c>
      <c r="L367" s="34">
        <f t="shared" si="109"/>
        <v>156</v>
      </c>
      <c r="M367" s="34">
        <f t="shared" si="110"/>
        <v>144</v>
      </c>
      <c r="N367" s="35"/>
      <c r="O367" s="36">
        <f t="shared" si="111"/>
        <v>0</v>
      </c>
      <c r="P367" s="10">
        <f t="shared" si="112"/>
        <v>0</v>
      </c>
      <c r="Q367" s="37">
        <f t="shared" si="113"/>
        <v>0</v>
      </c>
      <c r="R367" s="10"/>
      <c r="S367" s="38">
        <f>VLOOKUP(A367,Лист1!$B$2:$H$243,5,0)</f>
        <v>2000000046723</v>
      </c>
      <c r="T367" s="10"/>
      <c r="U367" s="12"/>
      <c r="V367" s="12"/>
      <c r="W367" s="12"/>
      <c r="X367" s="12"/>
      <c r="Y367" s="12"/>
      <c r="Z367" s="12"/>
    </row>
    <row r="368" spans="1:26" ht="15" customHeight="1" x14ac:dyDescent="0.3">
      <c r="A368" s="30" t="s">
        <v>695</v>
      </c>
      <c r="B368" s="39" t="s">
        <v>696</v>
      </c>
      <c r="C368" s="86">
        <v>2.5000000000000001E-2</v>
      </c>
      <c r="D368" s="10">
        <v>1</v>
      </c>
      <c r="E368" s="32" t="s">
        <v>23</v>
      </c>
      <c r="F368" s="113">
        <v>380</v>
      </c>
      <c r="G368" s="34">
        <f t="shared" si="104"/>
        <v>342</v>
      </c>
      <c r="H368" s="34">
        <f t="shared" si="105"/>
        <v>323</v>
      </c>
      <c r="I368" s="34">
        <f t="shared" si="106"/>
        <v>304</v>
      </c>
      <c r="J368" s="34">
        <f t="shared" si="107"/>
        <v>285</v>
      </c>
      <c r="K368" s="34">
        <f t="shared" si="108"/>
        <v>266</v>
      </c>
      <c r="L368" s="34">
        <f t="shared" si="109"/>
        <v>247</v>
      </c>
      <c r="M368" s="34">
        <f t="shared" si="110"/>
        <v>228</v>
      </c>
      <c r="N368" s="35"/>
      <c r="O368" s="36">
        <f t="shared" si="111"/>
        <v>0</v>
      </c>
      <c r="P368" s="10">
        <f t="shared" si="112"/>
        <v>0</v>
      </c>
      <c r="Q368" s="37">
        <f t="shared" si="113"/>
        <v>0</v>
      </c>
      <c r="R368" s="10"/>
      <c r="S368" s="38">
        <f>VLOOKUP(A368,Лист1!$B$2:$H$243,5,0)</f>
        <v>2000000046730</v>
      </c>
      <c r="T368" s="10"/>
      <c r="U368" s="12"/>
      <c r="V368" s="12"/>
      <c r="W368" s="12"/>
      <c r="X368" s="12"/>
      <c r="Y368" s="12"/>
      <c r="Z368" s="12"/>
    </row>
    <row r="369" spans="1:26" ht="15" hidden="1" customHeight="1" x14ac:dyDescent="0.3">
      <c r="A369" s="41" t="s">
        <v>697</v>
      </c>
      <c r="B369" s="42" t="s">
        <v>698</v>
      </c>
      <c r="C369" s="43">
        <v>0.01</v>
      </c>
      <c r="D369" s="43">
        <v>1</v>
      </c>
      <c r="E369" s="44" t="s">
        <v>23</v>
      </c>
      <c r="F369" s="209">
        <v>230</v>
      </c>
      <c r="G369" s="46">
        <f t="shared" si="104"/>
        <v>207</v>
      </c>
      <c r="H369" s="46">
        <f t="shared" si="105"/>
        <v>195.5</v>
      </c>
      <c r="I369" s="46">
        <f t="shared" si="106"/>
        <v>184</v>
      </c>
      <c r="J369" s="46">
        <f t="shared" si="107"/>
        <v>172.5</v>
      </c>
      <c r="K369" s="46">
        <f t="shared" si="108"/>
        <v>161</v>
      </c>
      <c r="L369" s="46">
        <f t="shared" si="109"/>
        <v>149.5</v>
      </c>
      <c r="M369" s="46">
        <f t="shared" si="110"/>
        <v>138</v>
      </c>
      <c r="N369" s="47"/>
      <c r="O369" s="48">
        <f t="shared" si="111"/>
        <v>0</v>
      </c>
      <c r="P369" s="43">
        <f t="shared" si="112"/>
        <v>0</v>
      </c>
      <c r="Q369" s="49">
        <f t="shared" si="113"/>
        <v>0</v>
      </c>
      <c r="R369" s="43"/>
      <c r="S369" s="50">
        <f>VLOOKUP(A369,Лист1!$B$2:$H$243,5,0)</f>
        <v>2000000046747</v>
      </c>
      <c r="T369" s="10"/>
      <c r="U369" s="12"/>
      <c r="V369" s="12"/>
      <c r="W369" s="12"/>
      <c r="X369" s="12"/>
      <c r="Y369" s="12"/>
      <c r="Z369" s="12"/>
    </row>
    <row r="370" spans="1:26" ht="15" customHeight="1" x14ac:dyDescent="0.3">
      <c r="A370" s="30" t="s">
        <v>699</v>
      </c>
      <c r="B370" s="39" t="s">
        <v>700</v>
      </c>
      <c r="C370" s="10">
        <v>1.4E-2</v>
      </c>
      <c r="D370" s="10">
        <v>1</v>
      </c>
      <c r="E370" s="32" t="s">
        <v>23</v>
      </c>
      <c r="F370" s="113">
        <v>310</v>
      </c>
      <c r="G370" s="34">
        <f t="shared" si="104"/>
        <v>279</v>
      </c>
      <c r="H370" s="34">
        <f t="shared" si="105"/>
        <v>263.5</v>
      </c>
      <c r="I370" s="34">
        <f t="shared" si="106"/>
        <v>248</v>
      </c>
      <c r="J370" s="34">
        <f t="shared" si="107"/>
        <v>232.5</v>
      </c>
      <c r="K370" s="34">
        <f t="shared" si="108"/>
        <v>217</v>
      </c>
      <c r="L370" s="34">
        <f t="shared" si="109"/>
        <v>201.5</v>
      </c>
      <c r="M370" s="34">
        <f t="shared" si="110"/>
        <v>186</v>
      </c>
      <c r="N370" s="35"/>
      <c r="O370" s="36">
        <f t="shared" si="111"/>
        <v>0</v>
      </c>
      <c r="P370" s="10">
        <f t="shared" si="112"/>
        <v>0</v>
      </c>
      <c r="Q370" s="37">
        <f t="shared" si="113"/>
        <v>0</v>
      </c>
      <c r="R370" s="10"/>
      <c r="S370" s="38">
        <f>VLOOKUP(A370,Лист1!$B$2:$H$243,5,0)</f>
        <v>2000000046754</v>
      </c>
      <c r="T370" s="10"/>
      <c r="U370" s="12"/>
      <c r="V370" s="12"/>
      <c r="W370" s="12"/>
      <c r="X370" s="12"/>
      <c r="Y370" s="12"/>
      <c r="Z370" s="12"/>
    </row>
    <row r="371" spans="1:26" ht="15" hidden="1" customHeight="1" x14ac:dyDescent="0.3">
      <c r="A371" s="41" t="s">
        <v>701</v>
      </c>
      <c r="B371" s="42" t="s">
        <v>702</v>
      </c>
      <c r="C371" s="43">
        <v>0.04</v>
      </c>
      <c r="D371" s="43">
        <v>1</v>
      </c>
      <c r="E371" s="44" t="s">
        <v>23</v>
      </c>
      <c r="F371" s="209">
        <v>170</v>
      </c>
      <c r="G371" s="46">
        <f t="shared" si="104"/>
        <v>153</v>
      </c>
      <c r="H371" s="46">
        <f t="shared" si="105"/>
        <v>144.5</v>
      </c>
      <c r="I371" s="46">
        <f t="shared" si="106"/>
        <v>136</v>
      </c>
      <c r="J371" s="46">
        <f t="shared" si="107"/>
        <v>127.5</v>
      </c>
      <c r="K371" s="46">
        <f t="shared" si="108"/>
        <v>118.99999999999999</v>
      </c>
      <c r="L371" s="46">
        <f t="shared" si="109"/>
        <v>110.5</v>
      </c>
      <c r="M371" s="46">
        <f t="shared" si="110"/>
        <v>102</v>
      </c>
      <c r="N371" s="47"/>
      <c r="O371" s="48">
        <f t="shared" si="111"/>
        <v>0</v>
      </c>
      <c r="P371" s="43">
        <f t="shared" si="112"/>
        <v>0</v>
      </c>
      <c r="Q371" s="49">
        <f t="shared" si="113"/>
        <v>0</v>
      </c>
      <c r="R371" s="43"/>
      <c r="S371" s="50">
        <f>VLOOKUP(A371,Лист1!$B$2:$H$243,5,0)</f>
        <v>2000000046761</v>
      </c>
      <c r="T371" s="43"/>
      <c r="U371" s="51"/>
      <c r="V371" s="51"/>
      <c r="W371" s="51"/>
      <c r="X371" s="51"/>
      <c r="Y371" s="51"/>
      <c r="Z371" s="51"/>
    </row>
    <row r="372" spans="1:26" ht="15" hidden="1" customHeight="1" x14ac:dyDescent="0.3">
      <c r="A372" s="41" t="s">
        <v>703</v>
      </c>
      <c r="B372" s="96" t="s">
        <v>704</v>
      </c>
      <c r="C372" s="43">
        <v>0.01</v>
      </c>
      <c r="D372" s="43">
        <v>1.5</v>
      </c>
      <c r="E372" s="44" t="s">
        <v>23</v>
      </c>
      <c r="F372" s="209">
        <v>300</v>
      </c>
      <c r="G372" s="46">
        <f t="shared" si="104"/>
        <v>270</v>
      </c>
      <c r="H372" s="46">
        <f t="shared" si="105"/>
        <v>255</v>
      </c>
      <c r="I372" s="46">
        <f t="shared" si="106"/>
        <v>240</v>
      </c>
      <c r="J372" s="46">
        <f t="shared" si="107"/>
        <v>225</v>
      </c>
      <c r="K372" s="46">
        <f t="shared" si="108"/>
        <v>210</v>
      </c>
      <c r="L372" s="46">
        <f t="shared" si="109"/>
        <v>195</v>
      </c>
      <c r="M372" s="46">
        <f t="shared" si="110"/>
        <v>180</v>
      </c>
      <c r="N372" s="47"/>
      <c r="O372" s="48">
        <f t="shared" si="111"/>
        <v>0</v>
      </c>
      <c r="P372" s="43">
        <f t="shared" si="112"/>
        <v>0</v>
      </c>
      <c r="Q372" s="49">
        <f t="shared" si="113"/>
        <v>0</v>
      </c>
      <c r="R372" s="43"/>
      <c r="S372" s="50" t="str">
        <f>VLOOKUP(A372,Лист1!$B$2:$H$243,5,0)</f>
        <v>2000000045962</v>
      </c>
      <c r="T372" s="43"/>
      <c r="U372" s="51"/>
      <c r="V372" s="51"/>
      <c r="W372" s="51"/>
      <c r="X372" s="51"/>
      <c r="Y372" s="51"/>
      <c r="Z372" s="51"/>
    </row>
    <row r="373" spans="1:26" ht="15" hidden="1" customHeight="1" x14ac:dyDescent="0.3">
      <c r="A373" s="247" t="s">
        <v>705</v>
      </c>
      <c r="B373" s="248" t="s">
        <v>706</v>
      </c>
      <c r="C373" s="249">
        <v>0.02</v>
      </c>
      <c r="D373" s="250">
        <v>3</v>
      </c>
      <c r="E373" s="251" t="s">
        <v>23</v>
      </c>
      <c r="F373" s="252">
        <v>400</v>
      </c>
      <c r="G373" s="253">
        <f t="shared" si="104"/>
        <v>360</v>
      </c>
      <c r="H373" s="254">
        <f t="shared" si="105"/>
        <v>340</v>
      </c>
      <c r="I373" s="254">
        <f t="shared" si="106"/>
        <v>320</v>
      </c>
      <c r="J373" s="254">
        <f t="shared" si="107"/>
        <v>300</v>
      </c>
      <c r="K373" s="254">
        <f t="shared" si="108"/>
        <v>280</v>
      </c>
      <c r="L373" s="254">
        <f t="shared" si="109"/>
        <v>260</v>
      </c>
      <c r="M373" s="255">
        <f t="shared" si="110"/>
        <v>240</v>
      </c>
      <c r="N373" s="256"/>
      <c r="O373" s="48">
        <f t="shared" si="111"/>
        <v>0</v>
      </c>
      <c r="P373" s="250">
        <f t="shared" si="112"/>
        <v>0</v>
      </c>
      <c r="Q373" s="257">
        <f t="shared" si="113"/>
        <v>0</v>
      </c>
      <c r="R373" s="258"/>
      <c r="S373" s="259" t="str">
        <f>VLOOKUP(A373,Лист1!$B$2:$H$243,5,0)</f>
        <v>2000000045955</v>
      </c>
      <c r="T373" s="250"/>
      <c r="U373" s="260"/>
      <c r="V373" s="260"/>
      <c r="W373" s="260"/>
      <c r="X373" s="260"/>
      <c r="Y373" s="260"/>
      <c r="Z373" s="260"/>
    </row>
    <row r="374" spans="1:26" ht="15" hidden="1" customHeight="1" x14ac:dyDescent="0.3">
      <c r="A374" s="41" t="s">
        <v>707</v>
      </c>
      <c r="B374" s="42" t="s">
        <v>708</v>
      </c>
      <c r="C374" s="43">
        <v>6.0000000000000001E-3</v>
      </c>
      <c r="D374" s="43">
        <v>0.7</v>
      </c>
      <c r="E374" s="44" t="s">
        <v>23</v>
      </c>
      <c r="F374" s="209">
        <v>150</v>
      </c>
      <c r="G374" s="46">
        <f t="shared" si="104"/>
        <v>135</v>
      </c>
      <c r="H374" s="46">
        <f t="shared" si="105"/>
        <v>127.5</v>
      </c>
      <c r="I374" s="46">
        <f t="shared" si="106"/>
        <v>120</v>
      </c>
      <c r="J374" s="46">
        <f t="shared" si="107"/>
        <v>112.5</v>
      </c>
      <c r="K374" s="46">
        <f t="shared" si="108"/>
        <v>105</v>
      </c>
      <c r="L374" s="46">
        <f t="shared" si="109"/>
        <v>97.5</v>
      </c>
      <c r="M374" s="46">
        <f t="shared" si="110"/>
        <v>90</v>
      </c>
      <c r="N374" s="47"/>
      <c r="O374" s="48">
        <f t="shared" si="111"/>
        <v>0</v>
      </c>
      <c r="P374" s="43">
        <f t="shared" si="112"/>
        <v>0</v>
      </c>
      <c r="Q374" s="49">
        <f t="shared" si="113"/>
        <v>0</v>
      </c>
      <c r="R374" s="43"/>
      <c r="S374" s="50" t="str">
        <f>VLOOKUP(A374,Лист1!$B$2:$H$243,5,0)</f>
        <v>2000000046204</v>
      </c>
      <c r="T374" s="43"/>
      <c r="U374" s="51"/>
      <c r="V374" s="51"/>
      <c r="W374" s="51"/>
      <c r="X374" s="51"/>
      <c r="Y374" s="51"/>
      <c r="Z374" s="51"/>
    </row>
    <row r="375" spans="1:26" ht="15" customHeight="1" x14ac:dyDescent="0.3">
      <c r="A375" s="30" t="s">
        <v>709</v>
      </c>
      <c r="B375" s="39" t="s">
        <v>710</v>
      </c>
      <c r="C375" s="10">
        <v>6.0000000000000001E-3</v>
      </c>
      <c r="D375" s="10">
        <v>0.7</v>
      </c>
      <c r="E375" s="32" t="s">
        <v>23</v>
      </c>
      <c r="F375" s="113">
        <v>150</v>
      </c>
      <c r="G375" s="34">
        <f t="shared" si="104"/>
        <v>135</v>
      </c>
      <c r="H375" s="34">
        <f t="shared" si="105"/>
        <v>127.5</v>
      </c>
      <c r="I375" s="34">
        <f t="shared" si="106"/>
        <v>120</v>
      </c>
      <c r="J375" s="34">
        <f t="shared" si="107"/>
        <v>112.5</v>
      </c>
      <c r="K375" s="34">
        <f t="shared" si="108"/>
        <v>105</v>
      </c>
      <c r="L375" s="34">
        <f t="shared" si="109"/>
        <v>97.5</v>
      </c>
      <c r="M375" s="34">
        <f t="shared" si="110"/>
        <v>90</v>
      </c>
      <c r="N375" s="35"/>
      <c r="O375" s="36">
        <f t="shared" si="111"/>
        <v>0</v>
      </c>
      <c r="P375" s="10">
        <f t="shared" si="112"/>
        <v>0</v>
      </c>
      <c r="Q375" s="37">
        <f t="shared" si="113"/>
        <v>0</v>
      </c>
      <c r="R375" s="10"/>
      <c r="S375" s="38" t="str">
        <f>VLOOKUP(A375,Лист1!$B$2:$H$243,5,0)</f>
        <v>2000000046228</v>
      </c>
      <c r="T375" s="10"/>
      <c r="U375" s="12"/>
      <c r="V375" s="12"/>
      <c r="W375" s="12"/>
      <c r="X375" s="12"/>
      <c r="Y375" s="12"/>
      <c r="Z375" s="12"/>
    </row>
    <row r="376" spans="1:26" ht="15" hidden="1" customHeight="1" x14ac:dyDescent="0.3">
      <c r="A376" s="41" t="s">
        <v>711</v>
      </c>
      <c r="B376" s="42" t="s">
        <v>712</v>
      </c>
      <c r="C376" s="43">
        <v>0.06</v>
      </c>
      <c r="D376" s="43">
        <v>0.5</v>
      </c>
      <c r="E376" s="44" t="s">
        <v>306</v>
      </c>
      <c r="F376" s="209">
        <v>500</v>
      </c>
      <c r="G376" s="46">
        <f t="shared" si="104"/>
        <v>450</v>
      </c>
      <c r="H376" s="46">
        <f t="shared" si="105"/>
        <v>425</v>
      </c>
      <c r="I376" s="46">
        <f t="shared" si="106"/>
        <v>400</v>
      </c>
      <c r="J376" s="46">
        <f t="shared" si="107"/>
        <v>375</v>
      </c>
      <c r="K376" s="46">
        <f t="shared" si="108"/>
        <v>350</v>
      </c>
      <c r="L376" s="46">
        <f t="shared" si="109"/>
        <v>325</v>
      </c>
      <c r="M376" s="46">
        <f t="shared" si="110"/>
        <v>300</v>
      </c>
      <c r="N376" s="47"/>
      <c r="O376" s="48">
        <f t="shared" si="111"/>
        <v>0</v>
      </c>
      <c r="P376" s="43">
        <f t="shared" si="112"/>
        <v>0</v>
      </c>
      <c r="Q376" s="49">
        <f t="shared" si="113"/>
        <v>0</v>
      </c>
      <c r="R376" s="43"/>
      <c r="S376" s="50">
        <f>VLOOKUP(A376,Лист1!$B$2:$H$243,5,0)</f>
        <v>2000000046778</v>
      </c>
      <c r="T376" s="10"/>
      <c r="U376" s="12"/>
      <c r="V376" s="12"/>
      <c r="W376" s="12"/>
      <c r="X376" s="12"/>
      <c r="Y376" s="12"/>
      <c r="Z376" s="12"/>
    </row>
    <row r="377" spans="1:26" ht="15" hidden="1" customHeight="1" x14ac:dyDescent="0.3">
      <c r="A377" s="41" t="s">
        <v>713</v>
      </c>
      <c r="B377" s="42" t="s">
        <v>714</v>
      </c>
      <c r="C377" s="43">
        <v>0.06</v>
      </c>
      <c r="D377" s="43">
        <v>0.5</v>
      </c>
      <c r="E377" s="44" t="s">
        <v>306</v>
      </c>
      <c r="F377" s="209">
        <v>550</v>
      </c>
      <c r="G377" s="46">
        <f t="shared" si="104"/>
        <v>495</v>
      </c>
      <c r="H377" s="46">
        <f t="shared" si="105"/>
        <v>467.5</v>
      </c>
      <c r="I377" s="46">
        <f t="shared" si="106"/>
        <v>440</v>
      </c>
      <c r="J377" s="46">
        <f t="shared" si="107"/>
        <v>412.5</v>
      </c>
      <c r="K377" s="46">
        <f t="shared" si="108"/>
        <v>385</v>
      </c>
      <c r="L377" s="46">
        <f t="shared" si="109"/>
        <v>357.5</v>
      </c>
      <c r="M377" s="46">
        <f t="shared" si="110"/>
        <v>330</v>
      </c>
      <c r="N377" s="47"/>
      <c r="O377" s="48">
        <f t="shared" si="111"/>
        <v>0</v>
      </c>
      <c r="P377" s="43">
        <f t="shared" si="112"/>
        <v>0</v>
      </c>
      <c r="Q377" s="49">
        <f t="shared" si="113"/>
        <v>0</v>
      </c>
      <c r="R377" s="43"/>
      <c r="S377" s="50">
        <f>VLOOKUP(A377,Лист1!$B$2:$H$243,5,0)</f>
        <v>2000000046785</v>
      </c>
      <c r="T377" s="10"/>
      <c r="U377" s="12"/>
      <c r="V377" s="12"/>
      <c r="W377" s="12"/>
      <c r="X377" s="12"/>
      <c r="Y377" s="12"/>
      <c r="Z377" s="12"/>
    </row>
    <row r="378" spans="1:26" ht="15" hidden="1" customHeight="1" x14ac:dyDescent="0.3">
      <c r="A378" s="41" t="s">
        <v>715</v>
      </c>
      <c r="B378" s="42" t="s">
        <v>716</v>
      </c>
      <c r="C378" s="43">
        <v>7.0000000000000007E-2</v>
      </c>
      <c r="D378" s="43">
        <v>0.32</v>
      </c>
      <c r="E378" s="44" t="s">
        <v>306</v>
      </c>
      <c r="F378" s="209">
        <v>305</v>
      </c>
      <c r="G378" s="46">
        <f t="shared" si="104"/>
        <v>274.5</v>
      </c>
      <c r="H378" s="46">
        <f t="shared" si="105"/>
        <v>259.25</v>
      </c>
      <c r="I378" s="46">
        <f t="shared" si="106"/>
        <v>244</v>
      </c>
      <c r="J378" s="46">
        <f t="shared" si="107"/>
        <v>228.75</v>
      </c>
      <c r="K378" s="46">
        <f t="shared" si="108"/>
        <v>213.5</v>
      </c>
      <c r="L378" s="46">
        <f t="shared" si="109"/>
        <v>198.25</v>
      </c>
      <c r="M378" s="46">
        <f t="shared" si="110"/>
        <v>183</v>
      </c>
      <c r="N378" s="47"/>
      <c r="O378" s="48">
        <f t="shared" si="111"/>
        <v>0</v>
      </c>
      <c r="P378" s="43">
        <f t="shared" si="112"/>
        <v>0</v>
      </c>
      <c r="Q378" s="49">
        <f t="shared" si="113"/>
        <v>0</v>
      </c>
      <c r="R378" s="43"/>
      <c r="S378" s="50">
        <v>2000000061207</v>
      </c>
      <c r="T378" s="10"/>
      <c r="U378" s="12"/>
      <c r="V378" s="12"/>
      <c r="W378" s="12"/>
      <c r="X378" s="12"/>
      <c r="Y378" s="12"/>
      <c r="Z378" s="12"/>
    </row>
    <row r="379" spans="1:26" ht="15" hidden="1" customHeight="1" x14ac:dyDescent="0.3">
      <c r="A379" s="41" t="s">
        <v>717</v>
      </c>
      <c r="B379" s="42" t="s">
        <v>718</v>
      </c>
      <c r="C379" s="43">
        <v>0.08</v>
      </c>
      <c r="D379" s="43">
        <v>0.61</v>
      </c>
      <c r="E379" s="44" t="s">
        <v>306</v>
      </c>
      <c r="F379" s="209">
        <v>360</v>
      </c>
      <c r="G379" s="46">
        <f t="shared" si="104"/>
        <v>324</v>
      </c>
      <c r="H379" s="46">
        <f t="shared" si="105"/>
        <v>306</v>
      </c>
      <c r="I379" s="46">
        <f t="shared" si="106"/>
        <v>288</v>
      </c>
      <c r="J379" s="46">
        <f t="shared" si="107"/>
        <v>270</v>
      </c>
      <c r="K379" s="46">
        <f t="shared" si="108"/>
        <v>251.99999999999997</v>
      </c>
      <c r="L379" s="46">
        <f t="shared" si="109"/>
        <v>234</v>
      </c>
      <c r="M379" s="46">
        <f t="shared" si="110"/>
        <v>216</v>
      </c>
      <c r="N379" s="47"/>
      <c r="O379" s="48">
        <f t="shared" si="111"/>
        <v>0</v>
      </c>
      <c r="P379" s="43">
        <f t="shared" si="112"/>
        <v>0</v>
      </c>
      <c r="Q379" s="49">
        <f t="shared" si="113"/>
        <v>0</v>
      </c>
      <c r="R379" s="43"/>
      <c r="S379" s="50">
        <v>2000000061375</v>
      </c>
      <c r="T379" s="10"/>
      <c r="U379" s="12"/>
      <c r="V379" s="12"/>
      <c r="W379" s="12"/>
      <c r="X379" s="12"/>
      <c r="Y379" s="12"/>
      <c r="Z379" s="12"/>
    </row>
    <row r="380" spans="1:26" ht="15" hidden="1" customHeight="1" x14ac:dyDescent="0.3">
      <c r="A380" s="41" t="s">
        <v>719</v>
      </c>
      <c r="B380" s="42" t="s">
        <v>720</v>
      </c>
      <c r="C380" s="86">
        <v>0.11</v>
      </c>
      <c r="D380" s="43">
        <v>1.01</v>
      </c>
      <c r="E380" s="44" t="s">
        <v>306</v>
      </c>
      <c r="F380" s="209">
        <v>528</v>
      </c>
      <c r="G380" s="46">
        <f t="shared" si="104"/>
        <v>475.2</v>
      </c>
      <c r="H380" s="46">
        <f t="shared" si="105"/>
        <v>448.8</v>
      </c>
      <c r="I380" s="46">
        <f t="shared" si="106"/>
        <v>422.40000000000003</v>
      </c>
      <c r="J380" s="46">
        <f t="shared" si="107"/>
        <v>396</v>
      </c>
      <c r="K380" s="46">
        <f t="shared" si="108"/>
        <v>369.59999999999997</v>
      </c>
      <c r="L380" s="46">
        <f t="shared" si="109"/>
        <v>343.2</v>
      </c>
      <c r="M380" s="46">
        <f t="shared" si="110"/>
        <v>316.8</v>
      </c>
      <c r="N380" s="47"/>
      <c r="O380" s="48">
        <f t="shared" si="111"/>
        <v>0</v>
      </c>
      <c r="P380" s="43">
        <f t="shared" si="112"/>
        <v>0</v>
      </c>
      <c r="Q380" s="49">
        <f t="shared" si="113"/>
        <v>0</v>
      </c>
      <c r="R380" s="43"/>
      <c r="S380" s="50">
        <v>2000000061382</v>
      </c>
      <c r="T380" s="10"/>
      <c r="U380" s="12"/>
      <c r="V380" s="12"/>
      <c r="W380" s="12"/>
      <c r="X380" s="12"/>
      <c r="Y380" s="12"/>
      <c r="Z380" s="12"/>
    </row>
    <row r="381" spans="1:26" ht="15" hidden="1" customHeight="1" x14ac:dyDescent="0.3">
      <c r="A381" s="41" t="s">
        <v>721</v>
      </c>
      <c r="B381" s="42" t="s">
        <v>722</v>
      </c>
      <c r="C381" s="86">
        <v>7.0000000000000007E-2</v>
      </c>
      <c r="D381" s="43">
        <v>0.32</v>
      </c>
      <c r="E381" s="44" t="s">
        <v>306</v>
      </c>
      <c r="F381" s="209">
        <v>296</v>
      </c>
      <c r="G381" s="46">
        <f t="shared" si="104"/>
        <v>266.40000000000003</v>
      </c>
      <c r="H381" s="46">
        <f t="shared" si="105"/>
        <v>251.6</v>
      </c>
      <c r="I381" s="46">
        <f t="shared" si="106"/>
        <v>236.8</v>
      </c>
      <c r="J381" s="46">
        <f t="shared" si="107"/>
        <v>222</v>
      </c>
      <c r="K381" s="46">
        <f t="shared" si="108"/>
        <v>207.2</v>
      </c>
      <c r="L381" s="46">
        <f t="shared" si="109"/>
        <v>192.4</v>
      </c>
      <c r="M381" s="46">
        <f t="shared" si="110"/>
        <v>177.6</v>
      </c>
      <c r="N381" s="47"/>
      <c r="O381" s="48">
        <f t="shared" si="111"/>
        <v>0</v>
      </c>
      <c r="P381" s="43">
        <f t="shared" si="112"/>
        <v>0</v>
      </c>
      <c r="Q381" s="49">
        <f t="shared" si="113"/>
        <v>0</v>
      </c>
      <c r="R381" s="43"/>
      <c r="S381" s="50">
        <v>2000000061276</v>
      </c>
      <c r="T381" s="10"/>
      <c r="U381" s="12"/>
      <c r="V381" s="12"/>
      <c r="W381" s="12"/>
      <c r="X381" s="12"/>
      <c r="Y381" s="12"/>
      <c r="Z381" s="12"/>
    </row>
    <row r="382" spans="1:26" ht="15" hidden="1" customHeight="1" x14ac:dyDescent="0.3">
      <c r="A382" s="261" t="s">
        <v>723</v>
      </c>
      <c r="B382" s="262" t="s">
        <v>724</v>
      </c>
      <c r="C382" s="189">
        <v>7.0000000000000007E-2</v>
      </c>
      <c r="D382" s="189">
        <v>0.61</v>
      </c>
      <c r="E382" s="263" t="s">
        <v>306</v>
      </c>
      <c r="F382" s="264">
        <v>357</v>
      </c>
      <c r="G382" s="192">
        <f t="shared" si="104"/>
        <v>321.3</v>
      </c>
      <c r="H382" s="192">
        <f t="shared" si="105"/>
        <v>303.45</v>
      </c>
      <c r="I382" s="192">
        <f t="shared" si="106"/>
        <v>285.60000000000002</v>
      </c>
      <c r="J382" s="192">
        <f t="shared" si="107"/>
        <v>267.75</v>
      </c>
      <c r="K382" s="192">
        <f t="shared" si="108"/>
        <v>249.89999999999998</v>
      </c>
      <c r="L382" s="192">
        <f t="shared" si="109"/>
        <v>232.05</v>
      </c>
      <c r="M382" s="192">
        <f t="shared" si="110"/>
        <v>214.2</v>
      </c>
      <c r="N382" s="197"/>
      <c r="O382" s="237">
        <f t="shared" si="111"/>
        <v>0</v>
      </c>
      <c r="P382" s="189">
        <f t="shared" si="112"/>
        <v>0</v>
      </c>
      <c r="Q382" s="193">
        <f t="shared" si="113"/>
        <v>0</v>
      </c>
      <c r="R382" s="189"/>
      <c r="S382" s="194">
        <v>2000000061283</v>
      </c>
      <c r="T382" s="10"/>
      <c r="U382" s="12"/>
      <c r="V382" s="12"/>
      <c r="W382" s="12"/>
      <c r="X382" s="12"/>
      <c r="Y382" s="12"/>
      <c r="Z382" s="12"/>
    </row>
    <row r="383" spans="1:26" ht="15" hidden="1" customHeight="1" x14ac:dyDescent="0.3">
      <c r="A383" s="41" t="s">
        <v>725</v>
      </c>
      <c r="B383" s="42" t="s">
        <v>726</v>
      </c>
      <c r="C383" s="43">
        <v>0.08</v>
      </c>
      <c r="D383" s="43">
        <v>1.01</v>
      </c>
      <c r="E383" s="44" t="s">
        <v>306</v>
      </c>
      <c r="F383" s="209">
        <v>455</v>
      </c>
      <c r="G383" s="46">
        <f t="shared" si="104"/>
        <v>409.5</v>
      </c>
      <c r="H383" s="46">
        <f t="shared" si="105"/>
        <v>386.75</v>
      </c>
      <c r="I383" s="46">
        <f t="shared" si="106"/>
        <v>364</v>
      </c>
      <c r="J383" s="46">
        <f t="shared" si="107"/>
        <v>341.25</v>
      </c>
      <c r="K383" s="46">
        <f t="shared" si="108"/>
        <v>318.5</v>
      </c>
      <c r="L383" s="46">
        <f t="shared" si="109"/>
        <v>295.75</v>
      </c>
      <c r="M383" s="46">
        <f t="shared" si="110"/>
        <v>273</v>
      </c>
      <c r="N383" s="47"/>
      <c r="O383" s="48">
        <f t="shared" si="111"/>
        <v>0</v>
      </c>
      <c r="P383" s="43">
        <f t="shared" si="112"/>
        <v>0</v>
      </c>
      <c r="Q383" s="49">
        <f t="shared" si="113"/>
        <v>0</v>
      </c>
      <c r="R383" s="43"/>
      <c r="S383" s="50">
        <v>2000000061214</v>
      </c>
      <c r="T383" s="10"/>
      <c r="U383" s="12"/>
      <c r="V383" s="12"/>
      <c r="W383" s="12"/>
      <c r="X383" s="12"/>
      <c r="Y383" s="12"/>
      <c r="Z383" s="12"/>
    </row>
    <row r="384" spans="1:26" ht="15" hidden="1" customHeight="1" x14ac:dyDescent="0.3">
      <c r="A384" s="41" t="s">
        <v>727</v>
      </c>
      <c r="B384" s="42" t="s">
        <v>728</v>
      </c>
      <c r="C384" s="43">
        <v>0.09</v>
      </c>
      <c r="D384" s="43">
        <v>0.61</v>
      </c>
      <c r="E384" s="44" t="s">
        <v>306</v>
      </c>
      <c r="F384" s="209">
        <v>392</v>
      </c>
      <c r="G384" s="46">
        <f t="shared" si="104"/>
        <v>352.8</v>
      </c>
      <c r="H384" s="46">
        <f t="shared" si="105"/>
        <v>333.2</v>
      </c>
      <c r="I384" s="46">
        <f t="shared" si="106"/>
        <v>313.60000000000002</v>
      </c>
      <c r="J384" s="46">
        <f t="shared" si="107"/>
        <v>294</v>
      </c>
      <c r="K384" s="46">
        <f t="shared" si="108"/>
        <v>274.39999999999998</v>
      </c>
      <c r="L384" s="46">
        <f t="shared" si="109"/>
        <v>254.8</v>
      </c>
      <c r="M384" s="46">
        <f t="shared" si="110"/>
        <v>235.2</v>
      </c>
      <c r="N384" s="47"/>
      <c r="O384" s="48">
        <f t="shared" si="111"/>
        <v>0</v>
      </c>
      <c r="P384" s="43">
        <f t="shared" si="112"/>
        <v>0</v>
      </c>
      <c r="Q384" s="49">
        <f t="shared" si="113"/>
        <v>0</v>
      </c>
      <c r="R384" s="43"/>
      <c r="S384" s="50">
        <v>2000000061238</v>
      </c>
      <c r="T384" s="10"/>
      <c r="U384" s="12"/>
      <c r="V384" s="12"/>
      <c r="W384" s="12"/>
      <c r="X384" s="12"/>
      <c r="Y384" s="12"/>
      <c r="Z384" s="12"/>
    </row>
    <row r="385" spans="1:26" ht="15" hidden="1" customHeight="1" x14ac:dyDescent="0.3">
      <c r="A385" s="41" t="s">
        <v>729</v>
      </c>
      <c r="B385" s="42" t="s">
        <v>730</v>
      </c>
      <c r="C385" s="43">
        <v>0.11</v>
      </c>
      <c r="D385" s="43">
        <v>1.01</v>
      </c>
      <c r="E385" s="44" t="s">
        <v>306</v>
      </c>
      <c r="F385" s="209">
        <v>516</v>
      </c>
      <c r="G385" s="46">
        <f t="shared" si="104"/>
        <v>464.40000000000003</v>
      </c>
      <c r="H385" s="46">
        <f t="shared" si="105"/>
        <v>438.59999999999997</v>
      </c>
      <c r="I385" s="46">
        <f t="shared" si="106"/>
        <v>412.8</v>
      </c>
      <c r="J385" s="46">
        <f t="shared" si="107"/>
        <v>387</v>
      </c>
      <c r="K385" s="46">
        <f t="shared" si="108"/>
        <v>361.2</v>
      </c>
      <c r="L385" s="46">
        <f t="shared" si="109"/>
        <v>335.40000000000003</v>
      </c>
      <c r="M385" s="46">
        <f t="shared" si="110"/>
        <v>309.59999999999997</v>
      </c>
      <c r="N385" s="47"/>
      <c r="O385" s="48">
        <f t="shared" si="111"/>
        <v>0</v>
      </c>
      <c r="P385" s="43">
        <f t="shared" si="112"/>
        <v>0</v>
      </c>
      <c r="Q385" s="49">
        <f t="shared" si="113"/>
        <v>0</v>
      </c>
      <c r="R385" s="43"/>
      <c r="S385" s="50">
        <v>2000000061269</v>
      </c>
      <c r="T385" s="10"/>
      <c r="U385" s="12"/>
      <c r="V385" s="12"/>
      <c r="W385" s="12"/>
      <c r="X385" s="12"/>
      <c r="Y385" s="12"/>
      <c r="Z385" s="12"/>
    </row>
    <row r="386" spans="1:26" ht="15" hidden="1" customHeight="1" x14ac:dyDescent="0.3">
      <c r="A386" s="41" t="s">
        <v>731</v>
      </c>
      <c r="B386" s="42" t="s">
        <v>732</v>
      </c>
      <c r="C386" s="43">
        <v>7.0000000000000007E-2</v>
      </c>
      <c r="D386" s="43">
        <v>0.32</v>
      </c>
      <c r="E386" s="44" t="s">
        <v>306</v>
      </c>
      <c r="F386" s="209">
        <v>293</v>
      </c>
      <c r="G386" s="46">
        <f t="shared" si="104"/>
        <v>263.7</v>
      </c>
      <c r="H386" s="46">
        <f t="shared" si="105"/>
        <v>249.04999999999998</v>
      </c>
      <c r="I386" s="46">
        <f t="shared" si="106"/>
        <v>234.4</v>
      </c>
      <c r="J386" s="46">
        <f t="shared" si="107"/>
        <v>219.75</v>
      </c>
      <c r="K386" s="46">
        <f t="shared" si="108"/>
        <v>205.1</v>
      </c>
      <c r="L386" s="46">
        <f t="shared" si="109"/>
        <v>190.45000000000002</v>
      </c>
      <c r="M386" s="46">
        <f t="shared" si="110"/>
        <v>175.79999999999998</v>
      </c>
      <c r="N386" s="47"/>
      <c r="O386" s="48">
        <f t="shared" si="111"/>
        <v>0</v>
      </c>
      <c r="P386" s="43">
        <f t="shared" si="112"/>
        <v>0</v>
      </c>
      <c r="Q386" s="49">
        <f t="shared" si="113"/>
        <v>0</v>
      </c>
      <c r="R386" s="43"/>
      <c r="S386" s="50">
        <v>2000000061245</v>
      </c>
      <c r="T386" s="10"/>
      <c r="U386" s="12"/>
      <c r="V386" s="12"/>
      <c r="W386" s="12"/>
      <c r="X386" s="12"/>
      <c r="Y386" s="12"/>
      <c r="Z386" s="12"/>
    </row>
    <row r="387" spans="1:26" ht="15" hidden="1" customHeight="1" x14ac:dyDescent="0.3">
      <c r="A387" s="41" t="s">
        <v>733</v>
      </c>
      <c r="B387" s="42" t="s">
        <v>734</v>
      </c>
      <c r="C387" s="43">
        <v>0.09</v>
      </c>
      <c r="D387" s="43">
        <v>0.61</v>
      </c>
      <c r="E387" s="44" t="s">
        <v>306</v>
      </c>
      <c r="F387" s="209">
        <v>387</v>
      </c>
      <c r="G387" s="46">
        <f t="shared" si="104"/>
        <v>348.3</v>
      </c>
      <c r="H387" s="46">
        <f t="shared" si="105"/>
        <v>328.95</v>
      </c>
      <c r="I387" s="46">
        <f t="shared" si="106"/>
        <v>309.60000000000002</v>
      </c>
      <c r="J387" s="46">
        <f t="shared" si="107"/>
        <v>290.25</v>
      </c>
      <c r="K387" s="46">
        <f t="shared" si="108"/>
        <v>270.89999999999998</v>
      </c>
      <c r="L387" s="46">
        <f t="shared" si="109"/>
        <v>251.55</v>
      </c>
      <c r="M387" s="46">
        <f t="shared" si="110"/>
        <v>232.2</v>
      </c>
      <c r="N387" s="47"/>
      <c r="O387" s="48">
        <f t="shared" si="111"/>
        <v>0</v>
      </c>
      <c r="P387" s="43">
        <f t="shared" si="112"/>
        <v>0</v>
      </c>
      <c r="Q387" s="49">
        <f t="shared" si="113"/>
        <v>0</v>
      </c>
      <c r="R387" s="43"/>
      <c r="S387" s="50">
        <v>2000000061252</v>
      </c>
      <c r="T387" s="10"/>
      <c r="U387" s="12"/>
      <c r="V387" s="12"/>
      <c r="W387" s="12"/>
      <c r="X387" s="12"/>
      <c r="Y387" s="12"/>
      <c r="Z387" s="12"/>
    </row>
    <row r="388" spans="1:26" ht="15" customHeight="1" x14ac:dyDescent="0.3">
      <c r="A388" s="30" t="s">
        <v>735</v>
      </c>
      <c r="B388" s="39" t="s">
        <v>736</v>
      </c>
      <c r="C388" s="40">
        <v>1.4999999999999999E-2</v>
      </c>
      <c r="D388" s="10">
        <v>0.7</v>
      </c>
      <c r="E388" s="32" t="s">
        <v>23</v>
      </c>
      <c r="F388" s="113">
        <v>150</v>
      </c>
      <c r="G388" s="34">
        <f t="shared" si="104"/>
        <v>135</v>
      </c>
      <c r="H388" s="34">
        <f t="shared" si="105"/>
        <v>127.5</v>
      </c>
      <c r="I388" s="34">
        <f t="shared" si="106"/>
        <v>120</v>
      </c>
      <c r="J388" s="34">
        <f t="shared" si="107"/>
        <v>112.5</v>
      </c>
      <c r="K388" s="34">
        <f t="shared" si="108"/>
        <v>105</v>
      </c>
      <c r="L388" s="34">
        <f t="shared" si="109"/>
        <v>97.5</v>
      </c>
      <c r="M388" s="34">
        <f t="shared" si="110"/>
        <v>90</v>
      </c>
      <c r="N388" s="35"/>
      <c r="O388" s="36">
        <f t="shared" si="111"/>
        <v>0</v>
      </c>
      <c r="P388" s="10">
        <f t="shared" si="112"/>
        <v>0</v>
      </c>
      <c r="Q388" s="37">
        <f t="shared" si="113"/>
        <v>0</v>
      </c>
      <c r="R388" s="10"/>
      <c r="S388" s="38">
        <f>VLOOKUP(A388,Лист1!$B$2:$H$243,5,0)</f>
        <v>2000000046792</v>
      </c>
      <c r="T388" s="10"/>
      <c r="U388" s="12"/>
      <c r="V388" s="12"/>
      <c r="W388" s="12"/>
      <c r="X388" s="12"/>
      <c r="Y388" s="12"/>
      <c r="Z388" s="12"/>
    </row>
    <row r="389" spans="1:26" s="332" customFormat="1" ht="15" hidden="1" customHeight="1" x14ac:dyDescent="0.3">
      <c r="A389" s="321" t="s">
        <v>737</v>
      </c>
      <c r="B389" s="322" t="s">
        <v>738</v>
      </c>
      <c r="C389" s="323">
        <v>1.4999999999999999E-2</v>
      </c>
      <c r="D389" s="323">
        <v>0.2</v>
      </c>
      <c r="E389" s="324" t="s">
        <v>306</v>
      </c>
      <c r="F389" s="345">
        <v>100</v>
      </c>
      <c r="G389" s="326">
        <f t="shared" si="104"/>
        <v>90</v>
      </c>
      <c r="H389" s="326">
        <f t="shared" si="105"/>
        <v>85</v>
      </c>
      <c r="I389" s="326">
        <f t="shared" si="106"/>
        <v>80</v>
      </c>
      <c r="J389" s="326">
        <f t="shared" si="107"/>
        <v>75</v>
      </c>
      <c r="K389" s="326">
        <f t="shared" si="108"/>
        <v>70</v>
      </c>
      <c r="L389" s="326">
        <f t="shared" si="109"/>
        <v>65</v>
      </c>
      <c r="M389" s="326">
        <f t="shared" si="110"/>
        <v>60</v>
      </c>
      <c r="N389" s="327"/>
      <c r="O389" s="328">
        <f t="shared" si="111"/>
        <v>0</v>
      </c>
      <c r="P389" s="323">
        <f t="shared" si="112"/>
        <v>0</v>
      </c>
      <c r="Q389" s="329">
        <f t="shared" si="113"/>
        <v>0</v>
      </c>
      <c r="R389" s="323"/>
      <c r="S389" s="331">
        <f>VLOOKUP(A389,Лист1!$B$2:$H$243,5,0)</f>
        <v>2000000046808</v>
      </c>
      <c r="T389" s="323"/>
      <c r="U389" s="330"/>
      <c r="V389" s="330"/>
      <c r="W389" s="330"/>
      <c r="X389" s="330"/>
      <c r="Y389" s="330"/>
      <c r="Z389" s="330"/>
    </row>
    <row r="390" spans="1:26" s="332" customFormat="1" ht="15" hidden="1" customHeight="1" x14ac:dyDescent="0.3">
      <c r="A390" s="321" t="s">
        <v>739</v>
      </c>
      <c r="B390" s="322" t="s">
        <v>740</v>
      </c>
      <c r="C390" s="323">
        <v>2.5000000000000001E-2</v>
      </c>
      <c r="D390" s="323">
        <v>0.2</v>
      </c>
      <c r="E390" s="324" t="s">
        <v>306</v>
      </c>
      <c r="F390" s="345">
        <v>160</v>
      </c>
      <c r="G390" s="326">
        <f t="shared" si="104"/>
        <v>144</v>
      </c>
      <c r="H390" s="326">
        <f t="shared" si="105"/>
        <v>136</v>
      </c>
      <c r="I390" s="326">
        <f t="shared" si="106"/>
        <v>128</v>
      </c>
      <c r="J390" s="326">
        <f t="shared" si="107"/>
        <v>120</v>
      </c>
      <c r="K390" s="326">
        <f t="shared" si="108"/>
        <v>112</v>
      </c>
      <c r="L390" s="326">
        <f t="shared" si="109"/>
        <v>104</v>
      </c>
      <c r="M390" s="326">
        <f t="shared" si="110"/>
        <v>96</v>
      </c>
      <c r="N390" s="327"/>
      <c r="O390" s="328">
        <f t="shared" si="111"/>
        <v>0</v>
      </c>
      <c r="P390" s="323">
        <f t="shared" si="112"/>
        <v>0</v>
      </c>
      <c r="Q390" s="329">
        <f t="shared" si="113"/>
        <v>0</v>
      </c>
      <c r="R390" s="323"/>
      <c r="S390" s="331">
        <f>VLOOKUP(A390,Лист1!$B$2:$H$243,5,0)</f>
        <v>2000000046815</v>
      </c>
      <c r="T390" s="323"/>
      <c r="U390" s="330"/>
      <c r="V390" s="330"/>
      <c r="W390" s="330"/>
      <c r="X390" s="330"/>
      <c r="Y390" s="330"/>
      <c r="Z390" s="330"/>
    </row>
    <row r="391" spans="1:26" s="332" customFormat="1" ht="14.25" hidden="1" customHeight="1" x14ac:dyDescent="0.3">
      <c r="A391" s="321" t="s">
        <v>741</v>
      </c>
      <c r="B391" s="322" t="s">
        <v>742</v>
      </c>
      <c r="C391" s="323">
        <v>0.04</v>
      </c>
      <c r="D391" s="323">
        <v>0.2</v>
      </c>
      <c r="E391" s="324" t="s">
        <v>306</v>
      </c>
      <c r="F391" s="345">
        <v>260</v>
      </c>
      <c r="G391" s="326">
        <f t="shared" si="104"/>
        <v>234</v>
      </c>
      <c r="H391" s="326">
        <f t="shared" si="105"/>
        <v>221</v>
      </c>
      <c r="I391" s="326">
        <f t="shared" si="106"/>
        <v>208</v>
      </c>
      <c r="J391" s="326">
        <f t="shared" si="107"/>
        <v>195</v>
      </c>
      <c r="K391" s="326">
        <f t="shared" si="108"/>
        <v>182</v>
      </c>
      <c r="L391" s="326">
        <f t="shared" si="109"/>
        <v>169</v>
      </c>
      <c r="M391" s="326">
        <f t="shared" si="110"/>
        <v>156</v>
      </c>
      <c r="N391" s="327"/>
      <c r="O391" s="328">
        <f t="shared" si="111"/>
        <v>0</v>
      </c>
      <c r="P391" s="323">
        <f t="shared" si="112"/>
        <v>0</v>
      </c>
      <c r="Q391" s="329">
        <f t="shared" si="113"/>
        <v>0</v>
      </c>
      <c r="R391" s="323"/>
      <c r="S391" s="331">
        <f>VLOOKUP(A391,Лист1!$B$2:$H$243,5,0)</f>
        <v>2000000046822</v>
      </c>
      <c r="T391" s="323"/>
      <c r="U391" s="330"/>
      <c r="V391" s="330"/>
      <c r="W391" s="330"/>
      <c r="X391" s="330"/>
      <c r="Y391" s="330"/>
      <c r="Z391" s="330"/>
    </row>
    <row r="392" spans="1:26" ht="15" hidden="1" customHeight="1" x14ac:dyDescent="0.3">
      <c r="A392" s="41" t="s">
        <v>743</v>
      </c>
      <c r="B392" s="42" t="s">
        <v>744</v>
      </c>
      <c r="C392" s="43">
        <v>1.0999999999999999E-2</v>
      </c>
      <c r="D392" s="43">
        <v>0</v>
      </c>
      <c r="E392" s="44" t="s">
        <v>306</v>
      </c>
      <c r="F392" s="209">
        <v>150</v>
      </c>
      <c r="G392" s="46">
        <f t="shared" si="104"/>
        <v>135</v>
      </c>
      <c r="H392" s="46">
        <f t="shared" si="105"/>
        <v>127.5</v>
      </c>
      <c r="I392" s="46">
        <f t="shared" si="106"/>
        <v>120</v>
      </c>
      <c r="J392" s="46">
        <f t="shared" si="107"/>
        <v>112.5</v>
      </c>
      <c r="K392" s="46">
        <f t="shared" si="108"/>
        <v>105</v>
      </c>
      <c r="L392" s="46">
        <f t="shared" si="109"/>
        <v>97.5</v>
      </c>
      <c r="M392" s="46">
        <f t="shared" si="110"/>
        <v>90</v>
      </c>
      <c r="N392" s="47"/>
      <c r="O392" s="36">
        <f t="shared" si="111"/>
        <v>0</v>
      </c>
      <c r="P392" s="43">
        <f t="shared" si="112"/>
        <v>0</v>
      </c>
      <c r="Q392" s="49">
        <f t="shared" si="113"/>
        <v>0</v>
      </c>
      <c r="R392" s="43"/>
      <c r="S392" s="50">
        <v>2000000058184</v>
      </c>
      <c r="T392" s="10"/>
      <c r="U392" s="12"/>
      <c r="V392" s="12"/>
      <c r="W392" s="12"/>
      <c r="X392" s="12"/>
      <c r="Y392" s="12"/>
      <c r="Z392" s="12"/>
    </row>
    <row r="393" spans="1:26" ht="15" hidden="1" customHeight="1" x14ac:dyDescent="0.3">
      <c r="A393" s="41" t="s">
        <v>745</v>
      </c>
      <c r="B393" s="42" t="s">
        <v>746</v>
      </c>
      <c r="C393" s="43">
        <v>1.2999999999999999E-2</v>
      </c>
      <c r="D393" s="43">
        <v>0</v>
      </c>
      <c r="E393" s="44" t="s">
        <v>306</v>
      </c>
      <c r="F393" s="209">
        <v>169</v>
      </c>
      <c r="G393" s="46">
        <f t="shared" si="104"/>
        <v>152.1</v>
      </c>
      <c r="H393" s="46">
        <f t="shared" si="105"/>
        <v>143.65</v>
      </c>
      <c r="I393" s="46">
        <f t="shared" si="106"/>
        <v>135.20000000000002</v>
      </c>
      <c r="J393" s="46">
        <f t="shared" si="107"/>
        <v>126.75</v>
      </c>
      <c r="K393" s="46">
        <f t="shared" si="108"/>
        <v>118.3</v>
      </c>
      <c r="L393" s="46">
        <f t="shared" si="109"/>
        <v>109.85000000000001</v>
      </c>
      <c r="M393" s="46">
        <f t="shared" si="110"/>
        <v>101.39999999999999</v>
      </c>
      <c r="N393" s="47"/>
      <c r="O393" s="48">
        <f t="shared" si="111"/>
        <v>0</v>
      </c>
      <c r="P393" s="43">
        <f t="shared" si="112"/>
        <v>0</v>
      </c>
      <c r="Q393" s="49">
        <f t="shared" si="113"/>
        <v>0</v>
      </c>
      <c r="R393" s="43"/>
      <c r="S393" s="50">
        <v>2000000058184</v>
      </c>
      <c r="T393" s="10"/>
      <c r="U393" s="12"/>
      <c r="V393" s="12"/>
      <c r="W393" s="12"/>
      <c r="X393" s="12"/>
      <c r="Y393" s="12"/>
      <c r="Z393" s="12"/>
    </row>
    <row r="394" spans="1:26" ht="15" hidden="1" customHeight="1" x14ac:dyDescent="0.3">
      <c r="A394" s="41" t="s">
        <v>747</v>
      </c>
      <c r="B394" s="42" t="s">
        <v>748</v>
      </c>
      <c r="C394" s="43">
        <v>1.9400000000000001E-2</v>
      </c>
      <c r="D394" s="43">
        <v>0</v>
      </c>
      <c r="E394" s="44" t="s">
        <v>306</v>
      </c>
      <c r="F394" s="209">
        <v>250</v>
      </c>
      <c r="G394" s="46">
        <f t="shared" si="104"/>
        <v>225</v>
      </c>
      <c r="H394" s="46">
        <f t="shared" si="105"/>
        <v>212.5</v>
      </c>
      <c r="I394" s="46">
        <f t="shared" si="106"/>
        <v>200</v>
      </c>
      <c r="J394" s="46">
        <f t="shared" si="107"/>
        <v>187.5</v>
      </c>
      <c r="K394" s="46">
        <f t="shared" si="108"/>
        <v>175</v>
      </c>
      <c r="L394" s="46">
        <f t="shared" si="109"/>
        <v>162.5</v>
      </c>
      <c r="M394" s="46">
        <f t="shared" si="110"/>
        <v>150</v>
      </c>
      <c r="N394" s="47"/>
      <c r="O394" s="48">
        <f t="shared" si="111"/>
        <v>0</v>
      </c>
      <c r="P394" s="43">
        <f t="shared" si="112"/>
        <v>0</v>
      </c>
      <c r="Q394" s="49">
        <f t="shared" si="113"/>
        <v>0</v>
      </c>
      <c r="R394" s="43"/>
      <c r="S394" s="50">
        <v>2000000046839</v>
      </c>
      <c r="T394" s="43"/>
      <c r="U394" s="51"/>
      <c r="V394" s="51"/>
      <c r="W394" s="51"/>
      <c r="X394" s="51"/>
      <c r="Y394" s="51"/>
      <c r="Z394" s="51"/>
    </row>
    <row r="395" spans="1:26" ht="15" customHeight="1" thickBot="1" x14ac:dyDescent="0.35">
      <c r="A395" s="30" t="s">
        <v>749</v>
      </c>
      <c r="B395" s="265" t="s">
        <v>750</v>
      </c>
      <c r="C395" s="266">
        <v>3.15E-2</v>
      </c>
      <c r="D395" s="267">
        <v>0</v>
      </c>
      <c r="E395" s="268" t="s">
        <v>306</v>
      </c>
      <c r="F395" s="269">
        <v>364</v>
      </c>
      <c r="G395" s="270">
        <f t="shared" si="104"/>
        <v>327.60000000000002</v>
      </c>
      <c r="H395" s="270">
        <f t="shared" si="105"/>
        <v>309.39999999999998</v>
      </c>
      <c r="I395" s="270">
        <f t="shared" si="106"/>
        <v>291.2</v>
      </c>
      <c r="J395" s="270">
        <f t="shared" si="107"/>
        <v>273</v>
      </c>
      <c r="K395" s="270">
        <f t="shared" si="108"/>
        <v>254.79999999999998</v>
      </c>
      <c r="L395" s="270">
        <f t="shared" si="109"/>
        <v>236.6</v>
      </c>
      <c r="M395" s="270">
        <f t="shared" si="110"/>
        <v>218.4</v>
      </c>
      <c r="N395" s="88"/>
      <c r="O395" s="271">
        <f t="shared" si="111"/>
        <v>0</v>
      </c>
      <c r="P395" s="267">
        <f t="shared" si="112"/>
        <v>0</v>
      </c>
      <c r="Q395" s="272">
        <f t="shared" si="113"/>
        <v>0</v>
      </c>
      <c r="R395" s="10"/>
      <c r="S395" s="38">
        <v>2000000046846</v>
      </c>
      <c r="T395" s="10"/>
      <c r="U395" s="12"/>
      <c r="V395" s="12"/>
      <c r="W395" s="12"/>
      <c r="X395" s="12"/>
      <c r="Y395" s="12"/>
      <c r="Z395" s="12"/>
    </row>
    <row r="396" spans="1:26" ht="15" hidden="1" customHeight="1" x14ac:dyDescent="0.3">
      <c r="A396" s="41" t="s">
        <v>751</v>
      </c>
      <c r="B396" s="42" t="s">
        <v>752</v>
      </c>
      <c r="C396" s="273">
        <v>0.04</v>
      </c>
      <c r="D396" s="203">
        <v>0</v>
      </c>
      <c r="E396" s="274" t="s">
        <v>306</v>
      </c>
      <c r="F396" s="204">
        <v>493</v>
      </c>
      <c r="G396" s="275">
        <f t="shared" si="104"/>
        <v>443.7</v>
      </c>
      <c r="H396" s="205">
        <f t="shared" si="105"/>
        <v>419.05</v>
      </c>
      <c r="I396" s="46">
        <f t="shared" si="106"/>
        <v>394.40000000000003</v>
      </c>
      <c r="J396" s="46">
        <f t="shared" si="107"/>
        <v>369.75</v>
      </c>
      <c r="K396" s="205">
        <f t="shared" si="108"/>
        <v>345.09999999999997</v>
      </c>
      <c r="L396" s="46">
        <f t="shared" si="109"/>
        <v>320.45</v>
      </c>
      <c r="M396" s="276">
        <f t="shared" si="110"/>
        <v>295.8</v>
      </c>
      <c r="N396" s="204"/>
      <c r="O396" s="275">
        <f t="shared" si="111"/>
        <v>0</v>
      </c>
      <c r="P396" s="203">
        <f t="shared" si="112"/>
        <v>0</v>
      </c>
      <c r="Q396" s="206">
        <f t="shared" si="113"/>
        <v>0</v>
      </c>
      <c r="R396" s="43"/>
      <c r="S396" s="50">
        <v>2000000046853</v>
      </c>
      <c r="T396" s="43"/>
      <c r="U396" s="51"/>
      <c r="V396" s="51"/>
      <c r="W396" s="51"/>
      <c r="X396" s="51"/>
      <c r="Y396" s="51"/>
      <c r="Z396" s="51"/>
    </row>
    <row r="397" spans="1:26" ht="15" customHeight="1" x14ac:dyDescent="0.3">
      <c r="A397" s="277" t="s">
        <v>753</v>
      </c>
      <c r="B397" s="278" t="s">
        <v>754</v>
      </c>
      <c r="C397" s="279"/>
      <c r="D397" s="280"/>
      <c r="E397" s="281"/>
      <c r="F397" s="282"/>
      <c r="G397" s="283"/>
      <c r="H397" s="284"/>
      <c r="I397" s="285"/>
      <c r="J397" s="285"/>
      <c r="K397" s="284"/>
      <c r="L397" s="285"/>
      <c r="M397" s="286"/>
      <c r="N397" s="287">
        <f>SUM(N398:N434)</f>
        <v>0</v>
      </c>
      <c r="O397" s="288">
        <f>SUM(O398:O434)</f>
        <v>0</v>
      </c>
      <c r="P397" s="26">
        <f t="shared" ref="P397:Q397" si="114">SUM(P398:P434)</f>
        <v>0</v>
      </c>
      <c r="Q397" s="26">
        <f t="shared" si="114"/>
        <v>0</v>
      </c>
      <c r="R397" s="35"/>
      <c r="S397" s="38"/>
      <c r="T397" s="10"/>
      <c r="U397" s="12"/>
      <c r="V397" s="12"/>
      <c r="W397" s="12"/>
      <c r="X397" s="12"/>
      <c r="Y397" s="12"/>
      <c r="Z397" s="12"/>
    </row>
    <row r="398" spans="1:26" ht="15.75" customHeight="1" x14ac:dyDescent="0.3">
      <c r="A398" s="30" t="s">
        <v>755</v>
      </c>
      <c r="B398" s="39" t="s">
        <v>756</v>
      </c>
      <c r="C398" s="318">
        <v>0.4</v>
      </c>
      <c r="D398" s="10">
        <v>1</v>
      </c>
      <c r="E398" s="32" t="s">
        <v>23</v>
      </c>
      <c r="F398" s="113">
        <v>355</v>
      </c>
      <c r="G398" s="34">
        <f t="shared" ref="G398:G434" si="115">F398*0.9</f>
        <v>319.5</v>
      </c>
      <c r="H398" s="34">
        <f t="shared" ref="H398:H434" si="116">F398*0.85</f>
        <v>301.75</v>
      </c>
      <c r="I398" s="34">
        <f t="shared" ref="I398:I434" si="117">F398*0.8</f>
        <v>284</v>
      </c>
      <c r="J398" s="34">
        <f t="shared" ref="J398:J434" si="118">F398*0.75</f>
        <v>266.25</v>
      </c>
      <c r="K398" s="34">
        <f t="shared" ref="K398:K434" si="119">F398*0.7</f>
        <v>248.49999999999997</v>
      </c>
      <c r="L398" s="34">
        <f t="shared" ref="L398:L434" si="120">F398*0.65</f>
        <v>230.75</v>
      </c>
      <c r="M398" s="34">
        <f t="shared" ref="M398:M434" si="121">F398*0.6</f>
        <v>213</v>
      </c>
      <c r="N398" s="35"/>
      <c r="O398" s="36">
        <f t="shared" ref="O398:O434" si="122">N398*F398</f>
        <v>0</v>
      </c>
      <c r="P398" s="10">
        <f t="shared" ref="P398:P434" si="123">N398*C398</f>
        <v>0</v>
      </c>
      <c r="Q398" s="37">
        <f t="shared" ref="Q398:Q434" si="124">N398*D398</f>
        <v>0</v>
      </c>
      <c r="R398" s="10"/>
      <c r="S398" s="38" t="str">
        <f>VLOOKUP(A398,Лист1!$B$2:$H$243,5,0)</f>
        <v>2000000043852</v>
      </c>
      <c r="T398" s="10"/>
      <c r="U398" s="12"/>
      <c r="V398" s="12"/>
      <c r="W398" s="12"/>
      <c r="X398" s="12"/>
      <c r="Y398" s="12"/>
      <c r="Z398" s="12"/>
    </row>
    <row r="399" spans="1:26" s="316" customFormat="1" ht="15" customHeight="1" x14ac:dyDescent="0.3">
      <c r="A399" s="305" t="s">
        <v>757</v>
      </c>
      <c r="B399" s="306" t="s">
        <v>758</v>
      </c>
      <c r="C399" s="319">
        <v>0.65</v>
      </c>
      <c r="D399" s="307">
        <v>1</v>
      </c>
      <c r="E399" s="308" t="s">
        <v>759</v>
      </c>
      <c r="F399" s="317">
        <v>370</v>
      </c>
      <c r="G399" s="309">
        <f t="shared" si="115"/>
        <v>333</v>
      </c>
      <c r="H399" s="309">
        <f t="shared" si="116"/>
        <v>314.5</v>
      </c>
      <c r="I399" s="309">
        <f t="shared" si="117"/>
        <v>296</v>
      </c>
      <c r="J399" s="309">
        <f t="shared" si="118"/>
        <v>277.5</v>
      </c>
      <c r="K399" s="309">
        <f t="shared" si="119"/>
        <v>259</v>
      </c>
      <c r="L399" s="309">
        <f t="shared" si="120"/>
        <v>240.5</v>
      </c>
      <c r="M399" s="309">
        <f t="shared" si="121"/>
        <v>222</v>
      </c>
      <c r="N399" s="310"/>
      <c r="O399" s="311">
        <f t="shared" si="122"/>
        <v>0</v>
      </c>
      <c r="P399" s="307">
        <f t="shared" si="123"/>
        <v>0</v>
      </c>
      <c r="Q399" s="312">
        <f t="shared" si="124"/>
        <v>0</v>
      </c>
      <c r="R399" s="307"/>
      <c r="S399" s="313" t="str">
        <f>VLOOKUP(A399,Лист1!$B$2:$H$243,5,0)</f>
        <v>2000000044422</v>
      </c>
      <c r="T399" s="314"/>
      <c r="U399" s="315"/>
      <c r="V399" s="315"/>
      <c r="W399" s="315"/>
      <c r="X399" s="315"/>
      <c r="Y399" s="315"/>
      <c r="Z399" s="315"/>
    </row>
    <row r="400" spans="1:26" ht="15" hidden="1" customHeight="1" x14ac:dyDescent="0.3">
      <c r="A400" s="41" t="s">
        <v>760</v>
      </c>
      <c r="B400" s="42" t="s">
        <v>761</v>
      </c>
      <c r="C400" s="43">
        <v>5.0999999999999996</v>
      </c>
      <c r="D400" s="43">
        <v>12</v>
      </c>
      <c r="E400" s="44" t="s">
        <v>759</v>
      </c>
      <c r="F400" s="209">
        <v>1950</v>
      </c>
      <c r="G400" s="46">
        <f t="shared" si="115"/>
        <v>1755</v>
      </c>
      <c r="H400" s="46">
        <f t="shared" si="116"/>
        <v>1657.5</v>
      </c>
      <c r="I400" s="46">
        <f t="shared" si="117"/>
        <v>1560</v>
      </c>
      <c r="J400" s="46">
        <f t="shared" si="118"/>
        <v>1462.5</v>
      </c>
      <c r="K400" s="46">
        <f t="shared" si="119"/>
        <v>1365</v>
      </c>
      <c r="L400" s="46">
        <f t="shared" si="120"/>
        <v>1267.5</v>
      </c>
      <c r="M400" s="46">
        <f t="shared" si="121"/>
        <v>1170</v>
      </c>
      <c r="N400" s="47"/>
      <c r="O400" s="48">
        <f t="shared" si="122"/>
        <v>0</v>
      </c>
      <c r="P400" s="43">
        <f t="shared" si="123"/>
        <v>0</v>
      </c>
      <c r="Q400" s="49">
        <f t="shared" si="124"/>
        <v>0</v>
      </c>
      <c r="R400" s="43"/>
      <c r="S400" s="50">
        <v>2000000044415</v>
      </c>
      <c r="T400" s="10"/>
      <c r="U400" s="12"/>
      <c r="V400" s="12"/>
      <c r="W400" s="12"/>
      <c r="X400" s="12"/>
      <c r="Y400" s="12"/>
      <c r="Z400" s="12"/>
    </row>
    <row r="401" spans="1:26" s="316" customFormat="1" ht="15" customHeight="1" x14ac:dyDescent="0.3">
      <c r="A401" s="305" t="s">
        <v>762</v>
      </c>
      <c r="B401" s="306" t="s">
        <v>763</v>
      </c>
      <c r="C401" s="319">
        <v>0.35</v>
      </c>
      <c r="D401" s="307">
        <v>1</v>
      </c>
      <c r="E401" s="308" t="s">
        <v>23</v>
      </c>
      <c r="F401" s="317">
        <v>220</v>
      </c>
      <c r="G401" s="309">
        <f t="shared" si="115"/>
        <v>198</v>
      </c>
      <c r="H401" s="309">
        <f t="shared" si="116"/>
        <v>187</v>
      </c>
      <c r="I401" s="309">
        <f t="shared" si="117"/>
        <v>176</v>
      </c>
      <c r="J401" s="309">
        <f t="shared" si="118"/>
        <v>165</v>
      </c>
      <c r="K401" s="309">
        <f t="shared" si="119"/>
        <v>154</v>
      </c>
      <c r="L401" s="309">
        <f t="shared" si="120"/>
        <v>143</v>
      </c>
      <c r="M401" s="309">
        <f t="shared" si="121"/>
        <v>132</v>
      </c>
      <c r="N401" s="310"/>
      <c r="O401" s="311">
        <f t="shared" si="122"/>
        <v>0</v>
      </c>
      <c r="P401" s="307">
        <f t="shared" si="123"/>
        <v>0</v>
      </c>
      <c r="Q401" s="312">
        <f t="shared" si="124"/>
        <v>0</v>
      </c>
      <c r="R401" s="307"/>
      <c r="S401" s="313">
        <v>2000000059402</v>
      </c>
      <c r="T401" s="307"/>
      <c r="U401" s="320"/>
      <c r="V401" s="320"/>
      <c r="W401" s="320"/>
      <c r="X401" s="320"/>
      <c r="Y401" s="320"/>
      <c r="Z401" s="320"/>
    </row>
    <row r="402" spans="1:26" s="316" customFormat="1" ht="15" customHeight="1" x14ac:dyDescent="0.3">
      <c r="A402" s="305" t="s">
        <v>764</v>
      </c>
      <c r="B402" s="306" t="s">
        <v>765</v>
      </c>
      <c r="C402" s="319">
        <v>1.4</v>
      </c>
      <c r="D402" s="307">
        <v>4</v>
      </c>
      <c r="E402" s="308" t="s">
        <v>23</v>
      </c>
      <c r="F402" s="317">
        <v>558</v>
      </c>
      <c r="G402" s="309">
        <f t="shared" si="115"/>
        <v>502.2</v>
      </c>
      <c r="H402" s="309">
        <f t="shared" si="116"/>
        <v>474.3</v>
      </c>
      <c r="I402" s="309">
        <f t="shared" si="117"/>
        <v>446.40000000000003</v>
      </c>
      <c r="J402" s="309">
        <f t="shared" si="118"/>
        <v>418.5</v>
      </c>
      <c r="K402" s="309">
        <f t="shared" si="119"/>
        <v>390.59999999999997</v>
      </c>
      <c r="L402" s="309">
        <f t="shared" si="120"/>
        <v>362.7</v>
      </c>
      <c r="M402" s="309">
        <f t="shared" si="121"/>
        <v>334.8</v>
      </c>
      <c r="N402" s="310"/>
      <c r="O402" s="311">
        <f t="shared" si="122"/>
        <v>0</v>
      </c>
      <c r="P402" s="307">
        <f t="shared" si="123"/>
        <v>0</v>
      </c>
      <c r="Q402" s="312">
        <f t="shared" si="124"/>
        <v>0</v>
      </c>
      <c r="R402" s="307"/>
      <c r="S402" s="313">
        <v>2000000059419</v>
      </c>
      <c r="T402" s="307"/>
      <c r="U402" s="320"/>
      <c r="V402" s="320"/>
      <c r="W402" s="320"/>
      <c r="X402" s="320"/>
      <c r="Y402" s="320"/>
      <c r="Z402" s="320"/>
    </row>
    <row r="403" spans="1:26" s="316" customFormat="1" ht="15" customHeight="1" x14ac:dyDescent="0.3">
      <c r="A403" s="305" t="s">
        <v>766</v>
      </c>
      <c r="B403" s="306" t="s">
        <v>767</v>
      </c>
      <c r="C403" s="319">
        <v>3.15</v>
      </c>
      <c r="D403" s="307">
        <v>9</v>
      </c>
      <c r="E403" s="308" t="s">
        <v>23</v>
      </c>
      <c r="F403" s="317">
        <v>929</v>
      </c>
      <c r="G403" s="309">
        <f t="shared" si="115"/>
        <v>836.1</v>
      </c>
      <c r="H403" s="309">
        <f t="shared" si="116"/>
        <v>789.65</v>
      </c>
      <c r="I403" s="309">
        <f t="shared" si="117"/>
        <v>743.2</v>
      </c>
      <c r="J403" s="309">
        <f t="shared" si="118"/>
        <v>696.75</v>
      </c>
      <c r="K403" s="309">
        <f t="shared" si="119"/>
        <v>650.29999999999995</v>
      </c>
      <c r="L403" s="309">
        <f t="shared" si="120"/>
        <v>603.85</v>
      </c>
      <c r="M403" s="309">
        <f t="shared" si="121"/>
        <v>557.4</v>
      </c>
      <c r="N403" s="310"/>
      <c r="O403" s="311">
        <f t="shared" si="122"/>
        <v>0</v>
      </c>
      <c r="P403" s="307">
        <f t="shared" si="123"/>
        <v>0</v>
      </c>
      <c r="Q403" s="312">
        <f t="shared" si="124"/>
        <v>0</v>
      </c>
      <c r="R403" s="307"/>
      <c r="S403" s="313">
        <v>2000000059426</v>
      </c>
      <c r="T403" s="307"/>
      <c r="U403" s="320"/>
      <c r="V403" s="320"/>
      <c r="W403" s="320"/>
      <c r="X403" s="320"/>
      <c r="Y403" s="320"/>
      <c r="Z403" s="320"/>
    </row>
    <row r="404" spans="1:26" s="316" customFormat="1" ht="15" customHeight="1" x14ac:dyDescent="0.3">
      <c r="A404" s="305" t="s">
        <v>768</v>
      </c>
      <c r="B404" s="306" t="s">
        <v>769</v>
      </c>
      <c r="C404" s="319">
        <v>0.5</v>
      </c>
      <c r="D404" s="307">
        <v>1</v>
      </c>
      <c r="E404" s="308" t="s">
        <v>759</v>
      </c>
      <c r="F404" s="317">
        <v>386</v>
      </c>
      <c r="G404" s="309">
        <f t="shared" si="115"/>
        <v>347.40000000000003</v>
      </c>
      <c r="H404" s="309">
        <f t="shared" si="116"/>
        <v>328.09999999999997</v>
      </c>
      <c r="I404" s="309">
        <f t="shared" si="117"/>
        <v>308.8</v>
      </c>
      <c r="J404" s="309">
        <f t="shared" si="118"/>
        <v>289.5</v>
      </c>
      <c r="K404" s="309">
        <f t="shared" si="119"/>
        <v>270.2</v>
      </c>
      <c r="L404" s="309">
        <f t="shared" si="120"/>
        <v>250.9</v>
      </c>
      <c r="M404" s="309">
        <f t="shared" si="121"/>
        <v>231.6</v>
      </c>
      <c r="N404" s="310"/>
      <c r="O404" s="311">
        <f t="shared" si="122"/>
        <v>0</v>
      </c>
      <c r="P404" s="307">
        <f t="shared" si="123"/>
        <v>0</v>
      </c>
      <c r="Q404" s="312">
        <f t="shared" si="124"/>
        <v>0</v>
      </c>
      <c r="R404" s="307"/>
      <c r="S404" s="313" t="str">
        <f>VLOOKUP(A404,Лист1!$B$2:$H$243,5,0)</f>
        <v>2000000044354</v>
      </c>
      <c r="T404" s="314"/>
      <c r="U404" s="315"/>
      <c r="V404" s="315"/>
      <c r="W404" s="315"/>
      <c r="X404" s="315"/>
      <c r="Y404" s="315"/>
      <c r="Z404" s="315"/>
    </row>
    <row r="405" spans="1:26" s="316" customFormat="1" ht="15" customHeight="1" x14ac:dyDescent="0.3">
      <c r="A405" s="305" t="s">
        <v>770</v>
      </c>
      <c r="B405" s="306" t="s">
        <v>771</v>
      </c>
      <c r="C405" s="319">
        <v>4.7</v>
      </c>
      <c r="D405" s="307">
        <v>12</v>
      </c>
      <c r="E405" s="308" t="s">
        <v>759</v>
      </c>
      <c r="F405" s="317">
        <v>2520</v>
      </c>
      <c r="G405" s="309">
        <f t="shared" si="115"/>
        <v>2268</v>
      </c>
      <c r="H405" s="309">
        <f t="shared" si="116"/>
        <v>2142</v>
      </c>
      <c r="I405" s="309">
        <f t="shared" si="117"/>
        <v>2016</v>
      </c>
      <c r="J405" s="309">
        <f t="shared" si="118"/>
        <v>1890</v>
      </c>
      <c r="K405" s="309">
        <f t="shared" si="119"/>
        <v>1764</v>
      </c>
      <c r="L405" s="309">
        <f t="shared" si="120"/>
        <v>1638</v>
      </c>
      <c r="M405" s="309">
        <f t="shared" si="121"/>
        <v>1512</v>
      </c>
      <c r="N405" s="310"/>
      <c r="O405" s="311">
        <f t="shared" si="122"/>
        <v>0</v>
      </c>
      <c r="P405" s="307">
        <f t="shared" si="123"/>
        <v>0</v>
      </c>
      <c r="Q405" s="312">
        <f t="shared" si="124"/>
        <v>0</v>
      </c>
      <c r="R405" s="307"/>
      <c r="S405" s="313">
        <v>2000000044347</v>
      </c>
      <c r="T405" s="314"/>
      <c r="U405" s="315"/>
      <c r="V405" s="315"/>
      <c r="W405" s="315"/>
      <c r="X405" s="315"/>
      <c r="Y405" s="315"/>
      <c r="Z405" s="315"/>
    </row>
    <row r="406" spans="1:26" s="316" customFormat="1" ht="15" customHeight="1" x14ac:dyDescent="0.3">
      <c r="A406" s="305" t="s">
        <v>772</v>
      </c>
      <c r="B406" s="306" t="s">
        <v>773</v>
      </c>
      <c r="C406" s="319">
        <v>0.5</v>
      </c>
      <c r="D406" s="307">
        <v>1</v>
      </c>
      <c r="E406" s="308" t="s">
        <v>759</v>
      </c>
      <c r="F406" s="317">
        <v>426</v>
      </c>
      <c r="G406" s="309">
        <f t="shared" si="115"/>
        <v>383.40000000000003</v>
      </c>
      <c r="H406" s="309">
        <f t="shared" si="116"/>
        <v>362.09999999999997</v>
      </c>
      <c r="I406" s="309">
        <f t="shared" si="117"/>
        <v>340.8</v>
      </c>
      <c r="J406" s="309">
        <f t="shared" si="118"/>
        <v>319.5</v>
      </c>
      <c r="K406" s="309">
        <f t="shared" si="119"/>
        <v>298.2</v>
      </c>
      <c r="L406" s="309">
        <f t="shared" si="120"/>
        <v>276.90000000000003</v>
      </c>
      <c r="M406" s="309">
        <f t="shared" si="121"/>
        <v>255.6</v>
      </c>
      <c r="N406" s="310"/>
      <c r="O406" s="311">
        <f t="shared" si="122"/>
        <v>0</v>
      </c>
      <c r="P406" s="307">
        <f t="shared" si="123"/>
        <v>0</v>
      </c>
      <c r="Q406" s="312">
        <f t="shared" si="124"/>
        <v>0</v>
      </c>
      <c r="R406" s="307"/>
      <c r="S406" s="313">
        <v>2000000061191</v>
      </c>
      <c r="T406" s="314"/>
      <c r="U406" s="315"/>
      <c r="V406" s="315"/>
      <c r="W406" s="315"/>
      <c r="X406" s="315"/>
      <c r="Y406" s="315"/>
      <c r="Z406" s="315"/>
    </row>
    <row r="407" spans="1:26" ht="15" customHeight="1" x14ac:dyDescent="0.3">
      <c r="A407" s="30" t="s">
        <v>774</v>
      </c>
      <c r="B407" s="39" t="s">
        <v>775</v>
      </c>
      <c r="C407" s="318">
        <v>0.1</v>
      </c>
      <c r="D407" s="10">
        <v>1</v>
      </c>
      <c r="E407" s="32" t="s">
        <v>23</v>
      </c>
      <c r="F407" s="113">
        <v>312</v>
      </c>
      <c r="G407" s="34">
        <f t="shared" si="115"/>
        <v>280.8</v>
      </c>
      <c r="H407" s="34">
        <f t="shared" si="116"/>
        <v>265.2</v>
      </c>
      <c r="I407" s="34">
        <f t="shared" si="117"/>
        <v>249.60000000000002</v>
      </c>
      <c r="J407" s="34">
        <f t="shared" si="118"/>
        <v>234</v>
      </c>
      <c r="K407" s="34">
        <f t="shared" si="119"/>
        <v>218.39999999999998</v>
      </c>
      <c r="L407" s="34">
        <f t="shared" si="120"/>
        <v>202.8</v>
      </c>
      <c r="M407" s="34">
        <f t="shared" si="121"/>
        <v>187.2</v>
      </c>
      <c r="N407" s="35"/>
      <c r="O407" s="36">
        <f t="shared" si="122"/>
        <v>0</v>
      </c>
      <c r="P407" s="10">
        <f t="shared" si="123"/>
        <v>0</v>
      </c>
      <c r="Q407" s="37">
        <f t="shared" si="124"/>
        <v>0</v>
      </c>
      <c r="R407" s="10"/>
      <c r="S407" s="38" t="str">
        <f>VLOOKUP(A407,Лист1!$B$2:$H$243,5,0)</f>
        <v>2000000043807</v>
      </c>
      <c r="T407" s="10"/>
      <c r="U407" s="12"/>
      <c r="V407" s="12"/>
      <c r="W407" s="12"/>
      <c r="X407" s="12"/>
      <c r="Y407" s="12"/>
      <c r="Z407" s="12"/>
    </row>
    <row r="408" spans="1:26" s="332" customFormat="1" ht="15" hidden="1" customHeight="1" x14ac:dyDescent="0.3">
      <c r="A408" s="333" t="s">
        <v>776</v>
      </c>
      <c r="B408" s="334" t="s">
        <v>777</v>
      </c>
      <c r="C408" s="335">
        <v>0.3</v>
      </c>
      <c r="D408" s="335">
        <v>3</v>
      </c>
      <c r="E408" s="336" t="s">
        <v>778</v>
      </c>
      <c r="F408" s="337">
        <v>786</v>
      </c>
      <c r="G408" s="338">
        <f t="shared" si="115"/>
        <v>707.4</v>
      </c>
      <c r="H408" s="338">
        <f t="shared" si="116"/>
        <v>668.1</v>
      </c>
      <c r="I408" s="338">
        <f t="shared" si="117"/>
        <v>628.80000000000007</v>
      </c>
      <c r="J408" s="338">
        <f t="shared" si="118"/>
        <v>589.5</v>
      </c>
      <c r="K408" s="338">
        <f t="shared" si="119"/>
        <v>550.19999999999993</v>
      </c>
      <c r="L408" s="338">
        <f t="shared" si="120"/>
        <v>510.90000000000003</v>
      </c>
      <c r="M408" s="338">
        <f t="shared" si="121"/>
        <v>471.59999999999997</v>
      </c>
      <c r="N408" s="339"/>
      <c r="O408" s="340">
        <f t="shared" si="122"/>
        <v>0</v>
      </c>
      <c r="P408" s="335">
        <f t="shared" si="123"/>
        <v>0</v>
      </c>
      <c r="Q408" s="341">
        <f t="shared" si="124"/>
        <v>0</v>
      </c>
      <c r="R408" s="335"/>
      <c r="S408" s="342" t="str">
        <f>VLOOKUP(A408,Лист1!$B$2:$H$243,5,0)</f>
        <v>2000000044392</v>
      </c>
      <c r="T408" s="335"/>
      <c r="U408" s="343"/>
      <c r="V408" s="343"/>
      <c r="W408" s="343"/>
      <c r="X408" s="343"/>
      <c r="Y408" s="343"/>
      <c r="Z408" s="343"/>
    </row>
    <row r="409" spans="1:26" s="316" customFormat="1" ht="15" customHeight="1" x14ac:dyDescent="0.3">
      <c r="A409" s="305" t="s">
        <v>779</v>
      </c>
      <c r="B409" s="306" t="s">
        <v>780</v>
      </c>
      <c r="C409" s="319">
        <v>0.4</v>
      </c>
      <c r="D409" s="307">
        <v>4</v>
      </c>
      <c r="E409" s="308" t="s">
        <v>23</v>
      </c>
      <c r="F409" s="317">
        <v>998</v>
      </c>
      <c r="G409" s="309">
        <f t="shared" si="115"/>
        <v>898.2</v>
      </c>
      <c r="H409" s="309">
        <f t="shared" si="116"/>
        <v>848.3</v>
      </c>
      <c r="I409" s="309">
        <f t="shared" si="117"/>
        <v>798.40000000000009</v>
      </c>
      <c r="J409" s="309">
        <f t="shared" si="118"/>
        <v>748.5</v>
      </c>
      <c r="K409" s="309">
        <f t="shared" si="119"/>
        <v>698.59999999999991</v>
      </c>
      <c r="L409" s="309">
        <f t="shared" si="120"/>
        <v>648.70000000000005</v>
      </c>
      <c r="M409" s="309">
        <f t="shared" si="121"/>
        <v>598.79999999999995</v>
      </c>
      <c r="N409" s="310"/>
      <c r="O409" s="311">
        <f t="shared" si="122"/>
        <v>0</v>
      </c>
      <c r="P409" s="307">
        <f t="shared" si="123"/>
        <v>0</v>
      </c>
      <c r="Q409" s="312">
        <f t="shared" si="124"/>
        <v>0</v>
      </c>
      <c r="R409" s="307"/>
      <c r="S409" s="313">
        <v>2000000061368</v>
      </c>
      <c r="T409" s="307"/>
      <c r="U409" s="320"/>
      <c r="V409" s="320"/>
      <c r="W409" s="320"/>
      <c r="X409" s="320"/>
      <c r="Y409" s="320"/>
      <c r="Z409" s="320"/>
    </row>
    <row r="410" spans="1:26" s="332" customFormat="1" ht="15" hidden="1" customHeight="1" x14ac:dyDescent="0.3">
      <c r="A410" s="333" t="s">
        <v>781</v>
      </c>
      <c r="B410" s="334" t="s">
        <v>782</v>
      </c>
      <c r="C410" s="335">
        <v>1</v>
      </c>
      <c r="D410" s="335">
        <v>9</v>
      </c>
      <c r="E410" s="336" t="s">
        <v>28</v>
      </c>
      <c r="F410" s="337">
        <v>2020</v>
      </c>
      <c r="G410" s="338">
        <f t="shared" si="115"/>
        <v>1818</v>
      </c>
      <c r="H410" s="338">
        <f t="shared" si="116"/>
        <v>1717</v>
      </c>
      <c r="I410" s="338">
        <f t="shared" si="117"/>
        <v>1616</v>
      </c>
      <c r="J410" s="338">
        <f t="shared" si="118"/>
        <v>1515</v>
      </c>
      <c r="K410" s="338">
        <f t="shared" si="119"/>
        <v>1414</v>
      </c>
      <c r="L410" s="338">
        <f t="shared" si="120"/>
        <v>1313</v>
      </c>
      <c r="M410" s="338">
        <f t="shared" si="121"/>
        <v>1212</v>
      </c>
      <c r="N410" s="339"/>
      <c r="O410" s="340">
        <f t="shared" si="122"/>
        <v>0</v>
      </c>
      <c r="P410" s="335">
        <f t="shared" si="123"/>
        <v>0</v>
      </c>
      <c r="Q410" s="341">
        <f t="shared" si="124"/>
        <v>0</v>
      </c>
      <c r="R410" s="335"/>
      <c r="S410" s="342" t="str">
        <f>VLOOKUP(A410,Лист1!$B$2:$H$243,5,0)</f>
        <v>2000000044361</v>
      </c>
      <c r="T410" s="335"/>
      <c r="U410" s="343"/>
      <c r="V410" s="343"/>
      <c r="W410" s="343"/>
      <c r="X410" s="343"/>
      <c r="Y410" s="343"/>
      <c r="Z410" s="343"/>
    </row>
    <row r="411" spans="1:26" s="332" customFormat="1" ht="15" hidden="1" customHeight="1" x14ac:dyDescent="0.3">
      <c r="A411" s="333" t="s">
        <v>783</v>
      </c>
      <c r="B411" s="334" t="s">
        <v>784</v>
      </c>
      <c r="C411" s="335">
        <v>2.2999999999999998</v>
      </c>
      <c r="D411" s="335">
        <v>21</v>
      </c>
      <c r="E411" s="336" t="s">
        <v>28</v>
      </c>
      <c r="F411" s="337">
        <v>4176</v>
      </c>
      <c r="G411" s="338">
        <f t="shared" si="115"/>
        <v>3758.4</v>
      </c>
      <c r="H411" s="338">
        <f t="shared" si="116"/>
        <v>3549.6</v>
      </c>
      <c r="I411" s="338">
        <f t="shared" si="117"/>
        <v>3340.8</v>
      </c>
      <c r="J411" s="338">
        <f t="shared" si="118"/>
        <v>3132</v>
      </c>
      <c r="K411" s="338">
        <f t="shared" si="119"/>
        <v>2923.2</v>
      </c>
      <c r="L411" s="338">
        <f t="shared" si="120"/>
        <v>2714.4</v>
      </c>
      <c r="M411" s="338">
        <f t="shared" si="121"/>
        <v>2505.6</v>
      </c>
      <c r="N411" s="339"/>
      <c r="O411" s="340">
        <f t="shared" si="122"/>
        <v>0</v>
      </c>
      <c r="P411" s="335">
        <f t="shared" si="123"/>
        <v>0</v>
      </c>
      <c r="Q411" s="341">
        <f t="shared" si="124"/>
        <v>0</v>
      </c>
      <c r="R411" s="335"/>
      <c r="S411" s="342" t="str">
        <f>VLOOKUP(A411,Лист1!$B$2:$H$243,5,0)</f>
        <v>2000000044385</v>
      </c>
      <c r="T411" s="335"/>
      <c r="U411" s="343"/>
      <c r="V411" s="343"/>
      <c r="W411" s="343"/>
      <c r="X411" s="343"/>
      <c r="Y411" s="343"/>
      <c r="Z411" s="343"/>
    </row>
    <row r="412" spans="1:26" s="332" customFormat="1" ht="15" hidden="1" customHeight="1" x14ac:dyDescent="0.3">
      <c r="A412" s="355" t="s">
        <v>785</v>
      </c>
      <c r="B412" s="356" t="s">
        <v>786</v>
      </c>
      <c r="C412" s="357">
        <v>0.25</v>
      </c>
      <c r="D412" s="323">
        <v>1</v>
      </c>
      <c r="E412" s="330" t="s">
        <v>23</v>
      </c>
      <c r="F412" s="344">
        <v>170</v>
      </c>
      <c r="G412" s="326">
        <f t="shared" si="115"/>
        <v>153</v>
      </c>
      <c r="H412" s="326">
        <f t="shared" si="116"/>
        <v>144.5</v>
      </c>
      <c r="I412" s="326">
        <f t="shared" si="117"/>
        <v>136</v>
      </c>
      <c r="J412" s="326">
        <f t="shared" si="118"/>
        <v>127.5</v>
      </c>
      <c r="K412" s="326">
        <f t="shared" si="119"/>
        <v>118.99999999999999</v>
      </c>
      <c r="L412" s="326">
        <f t="shared" si="120"/>
        <v>110.5</v>
      </c>
      <c r="M412" s="326">
        <f t="shared" si="121"/>
        <v>102</v>
      </c>
      <c r="N412" s="327"/>
      <c r="O412" s="328">
        <f t="shared" si="122"/>
        <v>0</v>
      </c>
      <c r="P412" s="323">
        <f t="shared" si="123"/>
        <v>0</v>
      </c>
      <c r="Q412" s="329">
        <f t="shared" si="124"/>
        <v>0</v>
      </c>
      <c r="R412" s="323"/>
      <c r="S412" s="331">
        <v>2000000056845</v>
      </c>
      <c r="T412" s="323"/>
      <c r="U412" s="330"/>
      <c r="V412" s="330"/>
      <c r="W412" s="330"/>
      <c r="X412" s="330"/>
      <c r="Y412" s="330"/>
      <c r="Z412" s="330"/>
    </row>
    <row r="413" spans="1:26" s="332" customFormat="1" ht="15" hidden="1" customHeight="1" x14ac:dyDescent="0.3">
      <c r="A413" s="321" t="s">
        <v>787</v>
      </c>
      <c r="B413" s="322" t="s">
        <v>788</v>
      </c>
      <c r="C413" s="323">
        <v>1</v>
      </c>
      <c r="D413" s="323">
        <v>4</v>
      </c>
      <c r="E413" s="330" t="s">
        <v>23</v>
      </c>
      <c r="F413" s="344">
        <v>450</v>
      </c>
      <c r="G413" s="326">
        <f t="shared" si="115"/>
        <v>405</v>
      </c>
      <c r="H413" s="326">
        <f t="shared" si="116"/>
        <v>382.5</v>
      </c>
      <c r="I413" s="326">
        <f t="shared" si="117"/>
        <v>360</v>
      </c>
      <c r="J413" s="326">
        <f t="shared" si="118"/>
        <v>337.5</v>
      </c>
      <c r="K413" s="326">
        <f t="shared" si="119"/>
        <v>315</v>
      </c>
      <c r="L413" s="326">
        <f t="shared" si="120"/>
        <v>292.5</v>
      </c>
      <c r="M413" s="326">
        <f t="shared" si="121"/>
        <v>270</v>
      </c>
      <c r="N413" s="327"/>
      <c r="O413" s="328">
        <f t="shared" si="122"/>
        <v>0</v>
      </c>
      <c r="P413" s="323">
        <f t="shared" si="123"/>
        <v>0</v>
      </c>
      <c r="Q413" s="329">
        <f t="shared" si="124"/>
        <v>0</v>
      </c>
      <c r="R413" s="323"/>
      <c r="S413" s="331">
        <v>2000000062129</v>
      </c>
      <c r="T413" s="323"/>
      <c r="U413" s="330"/>
      <c r="V413" s="330"/>
      <c r="W413" s="330"/>
      <c r="X413" s="330"/>
      <c r="Y413" s="330"/>
      <c r="Z413" s="330"/>
    </row>
    <row r="414" spans="1:26" ht="15" hidden="1" customHeight="1" x14ac:dyDescent="0.3">
      <c r="A414" s="41" t="s">
        <v>789</v>
      </c>
      <c r="B414" s="42" t="s">
        <v>790</v>
      </c>
      <c r="C414" s="43">
        <v>2.25</v>
      </c>
      <c r="D414" s="43">
        <v>9</v>
      </c>
      <c r="E414" s="44" t="s">
        <v>28</v>
      </c>
      <c r="F414" s="209">
        <v>650</v>
      </c>
      <c r="G414" s="46">
        <f t="shared" si="115"/>
        <v>585</v>
      </c>
      <c r="H414" s="46">
        <f t="shared" si="116"/>
        <v>552.5</v>
      </c>
      <c r="I414" s="46">
        <f t="shared" si="117"/>
        <v>520</v>
      </c>
      <c r="J414" s="46">
        <f t="shared" si="118"/>
        <v>487.5</v>
      </c>
      <c r="K414" s="46">
        <f t="shared" si="119"/>
        <v>454.99999999999994</v>
      </c>
      <c r="L414" s="46">
        <f t="shared" si="120"/>
        <v>422.5</v>
      </c>
      <c r="M414" s="46">
        <f t="shared" si="121"/>
        <v>390</v>
      </c>
      <c r="N414" s="47"/>
      <c r="O414" s="48">
        <f t="shared" si="122"/>
        <v>0</v>
      </c>
      <c r="P414" s="43">
        <f t="shared" si="123"/>
        <v>0</v>
      </c>
      <c r="Q414" s="49">
        <f t="shared" si="124"/>
        <v>0</v>
      </c>
      <c r="R414" s="43"/>
      <c r="S414" s="50">
        <v>2000000056883</v>
      </c>
      <c r="T414" s="43"/>
      <c r="U414" s="51"/>
      <c r="V414" s="51"/>
      <c r="W414" s="51"/>
      <c r="X414" s="51"/>
      <c r="Y414" s="51"/>
      <c r="Z414" s="51"/>
    </row>
    <row r="415" spans="1:26" ht="15" customHeight="1" x14ac:dyDescent="0.3">
      <c r="A415" s="30" t="s">
        <v>791</v>
      </c>
      <c r="B415" s="39" t="s">
        <v>792</v>
      </c>
      <c r="C415" s="318">
        <v>0.15</v>
      </c>
      <c r="D415" s="10">
        <v>1</v>
      </c>
      <c r="E415" s="32" t="s">
        <v>23</v>
      </c>
      <c r="F415" s="113">
        <v>190</v>
      </c>
      <c r="G415" s="34">
        <f t="shared" si="115"/>
        <v>171</v>
      </c>
      <c r="H415" s="34">
        <f t="shared" si="116"/>
        <v>161.5</v>
      </c>
      <c r="I415" s="34">
        <f t="shared" si="117"/>
        <v>152</v>
      </c>
      <c r="J415" s="34">
        <f t="shared" si="118"/>
        <v>142.5</v>
      </c>
      <c r="K415" s="34">
        <f t="shared" si="119"/>
        <v>133</v>
      </c>
      <c r="L415" s="34">
        <f t="shared" si="120"/>
        <v>123.5</v>
      </c>
      <c r="M415" s="34">
        <f t="shared" si="121"/>
        <v>114</v>
      </c>
      <c r="N415" s="35"/>
      <c r="O415" s="36">
        <f t="shared" si="122"/>
        <v>0</v>
      </c>
      <c r="P415" s="10">
        <f t="shared" si="123"/>
        <v>0</v>
      </c>
      <c r="Q415" s="37">
        <f t="shared" si="124"/>
        <v>0</v>
      </c>
      <c r="R415" s="10"/>
      <c r="S415" s="38">
        <v>2000000056869</v>
      </c>
      <c r="T415" s="10"/>
      <c r="U415" s="12"/>
      <c r="V415" s="12"/>
      <c r="W415" s="12"/>
      <c r="X415" s="12"/>
      <c r="Y415" s="12"/>
      <c r="Z415" s="12"/>
    </row>
    <row r="416" spans="1:26" ht="15" customHeight="1" x14ac:dyDescent="0.3">
      <c r="A416" s="30" t="s">
        <v>793</v>
      </c>
      <c r="B416" s="39" t="s">
        <v>794</v>
      </c>
      <c r="C416" s="318">
        <v>0.6</v>
      </c>
      <c r="D416" s="10">
        <v>4</v>
      </c>
      <c r="E416" s="32" t="s">
        <v>23</v>
      </c>
      <c r="F416" s="113">
        <v>480</v>
      </c>
      <c r="G416" s="34">
        <f t="shared" si="115"/>
        <v>432</v>
      </c>
      <c r="H416" s="34">
        <f t="shared" si="116"/>
        <v>408</v>
      </c>
      <c r="I416" s="34">
        <f t="shared" si="117"/>
        <v>384</v>
      </c>
      <c r="J416" s="34">
        <f t="shared" si="118"/>
        <v>360</v>
      </c>
      <c r="K416" s="34">
        <f t="shared" si="119"/>
        <v>336</v>
      </c>
      <c r="L416" s="34">
        <f t="shared" si="120"/>
        <v>312</v>
      </c>
      <c r="M416" s="34">
        <f t="shared" si="121"/>
        <v>288</v>
      </c>
      <c r="N416" s="35"/>
      <c r="O416" s="36">
        <f t="shared" si="122"/>
        <v>0</v>
      </c>
      <c r="P416" s="10">
        <f t="shared" si="123"/>
        <v>0</v>
      </c>
      <c r="Q416" s="37">
        <f t="shared" si="124"/>
        <v>0</v>
      </c>
      <c r="R416" s="10"/>
      <c r="S416" s="38">
        <v>2000000062136</v>
      </c>
      <c r="T416" s="10"/>
      <c r="U416" s="12"/>
      <c r="V416" s="12"/>
      <c r="W416" s="12"/>
      <c r="X416" s="12"/>
      <c r="Y416" s="12"/>
      <c r="Z416" s="12"/>
    </row>
    <row r="417" spans="1:26" ht="15" customHeight="1" x14ac:dyDescent="0.3">
      <c r="A417" s="30" t="s">
        <v>795</v>
      </c>
      <c r="B417" s="39" t="s">
        <v>796</v>
      </c>
      <c r="C417" s="318">
        <v>1.35</v>
      </c>
      <c r="D417" s="10">
        <v>9</v>
      </c>
      <c r="E417" s="32" t="s">
        <v>28</v>
      </c>
      <c r="F417" s="113">
        <v>690</v>
      </c>
      <c r="G417" s="34">
        <f t="shared" si="115"/>
        <v>621</v>
      </c>
      <c r="H417" s="34">
        <f t="shared" si="116"/>
        <v>586.5</v>
      </c>
      <c r="I417" s="34">
        <f t="shared" si="117"/>
        <v>552</v>
      </c>
      <c r="J417" s="34">
        <f t="shared" si="118"/>
        <v>517.5</v>
      </c>
      <c r="K417" s="34">
        <f t="shared" si="119"/>
        <v>482.99999999999994</v>
      </c>
      <c r="L417" s="34">
        <f t="shared" si="120"/>
        <v>448.5</v>
      </c>
      <c r="M417" s="34">
        <f t="shared" si="121"/>
        <v>414</v>
      </c>
      <c r="N417" s="35"/>
      <c r="O417" s="36">
        <f t="shared" si="122"/>
        <v>0</v>
      </c>
      <c r="P417" s="10">
        <f t="shared" si="123"/>
        <v>0</v>
      </c>
      <c r="Q417" s="37">
        <f t="shared" si="124"/>
        <v>0</v>
      </c>
      <c r="R417" s="10"/>
      <c r="S417" s="38">
        <v>2000000056876</v>
      </c>
      <c r="T417" s="10"/>
      <c r="U417" s="12"/>
      <c r="V417" s="12"/>
      <c r="W417" s="12"/>
      <c r="X417" s="12"/>
      <c r="Y417" s="12"/>
      <c r="Z417" s="12"/>
    </row>
    <row r="418" spans="1:26" ht="15.75" hidden="1" customHeight="1" x14ac:dyDescent="0.3">
      <c r="A418" s="41" t="s">
        <v>797</v>
      </c>
      <c r="B418" s="42" t="s">
        <v>798</v>
      </c>
      <c r="C418" s="43">
        <v>0.1</v>
      </c>
      <c r="D418" s="43">
        <v>1</v>
      </c>
      <c r="E418" s="44" t="s">
        <v>23</v>
      </c>
      <c r="F418" s="209">
        <v>350</v>
      </c>
      <c r="G418" s="46">
        <f t="shared" si="115"/>
        <v>315</v>
      </c>
      <c r="H418" s="46">
        <f t="shared" si="116"/>
        <v>297.5</v>
      </c>
      <c r="I418" s="46">
        <f t="shared" si="117"/>
        <v>280</v>
      </c>
      <c r="J418" s="46">
        <f t="shared" si="118"/>
        <v>262.5</v>
      </c>
      <c r="K418" s="46">
        <f t="shared" si="119"/>
        <v>244.99999999999997</v>
      </c>
      <c r="L418" s="46">
        <f t="shared" si="120"/>
        <v>227.5</v>
      </c>
      <c r="M418" s="46">
        <f t="shared" si="121"/>
        <v>210</v>
      </c>
      <c r="N418" s="47"/>
      <c r="O418" s="48">
        <f t="shared" si="122"/>
        <v>0</v>
      </c>
      <c r="P418" s="43">
        <f t="shared" si="123"/>
        <v>0</v>
      </c>
      <c r="Q418" s="49">
        <f t="shared" si="124"/>
        <v>0</v>
      </c>
      <c r="R418" s="43"/>
      <c r="S418" s="50">
        <v>2000000058153</v>
      </c>
      <c r="T418" s="43"/>
      <c r="U418" s="51"/>
      <c r="V418" s="51"/>
      <c r="W418" s="51"/>
      <c r="X418" s="51"/>
      <c r="Y418" s="51"/>
      <c r="Z418" s="51"/>
    </row>
    <row r="419" spans="1:26" ht="15.75" hidden="1" customHeight="1" x14ac:dyDescent="0.3">
      <c r="A419" s="41" t="s">
        <v>799</v>
      </c>
      <c r="B419" s="42" t="s">
        <v>800</v>
      </c>
      <c r="C419" s="43">
        <v>0.5</v>
      </c>
      <c r="D419" s="43">
        <v>5</v>
      </c>
      <c r="E419" s="44" t="s">
        <v>23</v>
      </c>
      <c r="F419" s="209">
        <v>1200</v>
      </c>
      <c r="G419" s="46">
        <f t="shared" si="115"/>
        <v>1080</v>
      </c>
      <c r="H419" s="46">
        <f t="shared" si="116"/>
        <v>1020</v>
      </c>
      <c r="I419" s="46">
        <f t="shared" si="117"/>
        <v>960</v>
      </c>
      <c r="J419" s="46">
        <f t="shared" si="118"/>
        <v>900</v>
      </c>
      <c r="K419" s="46">
        <f t="shared" si="119"/>
        <v>840</v>
      </c>
      <c r="L419" s="46">
        <f t="shared" si="120"/>
        <v>780</v>
      </c>
      <c r="M419" s="46">
        <f t="shared" si="121"/>
        <v>720</v>
      </c>
      <c r="N419" s="47"/>
      <c r="O419" s="48">
        <f t="shared" si="122"/>
        <v>0</v>
      </c>
      <c r="P419" s="43">
        <f t="shared" si="123"/>
        <v>0</v>
      </c>
      <c r="Q419" s="49">
        <f t="shared" si="124"/>
        <v>0</v>
      </c>
      <c r="R419" s="43"/>
      <c r="S419" s="50">
        <v>2000000058160</v>
      </c>
      <c r="T419" s="43"/>
      <c r="U419" s="51"/>
      <c r="V419" s="51"/>
      <c r="W419" s="51"/>
      <c r="X419" s="51"/>
      <c r="Y419" s="51"/>
      <c r="Z419" s="51"/>
    </row>
    <row r="420" spans="1:26" ht="15.75" hidden="1" customHeight="1" x14ac:dyDescent="0.3">
      <c r="A420" s="41" t="s">
        <v>801</v>
      </c>
      <c r="B420" s="42" t="s">
        <v>802</v>
      </c>
      <c r="C420" s="43">
        <v>0.1</v>
      </c>
      <c r="D420" s="43">
        <v>1</v>
      </c>
      <c r="E420" s="44" t="s">
        <v>23</v>
      </c>
      <c r="F420" s="209">
        <v>500</v>
      </c>
      <c r="G420" s="46">
        <f t="shared" si="115"/>
        <v>450</v>
      </c>
      <c r="H420" s="46">
        <f t="shared" si="116"/>
        <v>425</v>
      </c>
      <c r="I420" s="46">
        <f t="shared" si="117"/>
        <v>400</v>
      </c>
      <c r="J420" s="46">
        <f t="shared" si="118"/>
        <v>375</v>
      </c>
      <c r="K420" s="46">
        <f t="shared" si="119"/>
        <v>350</v>
      </c>
      <c r="L420" s="46">
        <f t="shared" si="120"/>
        <v>325</v>
      </c>
      <c r="M420" s="46">
        <f t="shared" si="121"/>
        <v>300</v>
      </c>
      <c r="N420" s="47"/>
      <c r="O420" s="48">
        <f t="shared" si="122"/>
        <v>0</v>
      </c>
      <c r="P420" s="43">
        <f t="shared" si="123"/>
        <v>0</v>
      </c>
      <c r="Q420" s="49">
        <f t="shared" si="124"/>
        <v>0</v>
      </c>
      <c r="R420" s="43"/>
      <c r="S420" s="50">
        <v>2000000058177</v>
      </c>
      <c r="T420" s="43"/>
      <c r="U420" s="51"/>
      <c r="V420" s="51"/>
      <c r="W420" s="51"/>
      <c r="X420" s="51"/>
      <c r="Y420" s="51"/>
      <c r="Z420" s="51"/>
    </row>
    <row r="421" spans="1:26" ht="15" customHeight="1" x14ac:dyDescent="0.3">
      <c r="A421" s="30" t="s">
        <v>803</v>
      </c>
      <c r="B421" s="39" t="s">
        <v>804</v>
      </c>
      <c r="C421" s="86">
        <v>0.2</v>
      </c>
      <c r="D421" s="10">
        <v>1</v>
      </c>
      <c r="E421" s="32" t="s">
        <v>23</v>
      </c>
      <c r="F421" s="113">
        <v>200</v>
      </c>
      <c r="G421" s="34">
        <f t="shared" si="115"/>
        <v>180</v>
      </c>
      <c r="H421" s="34">
        <f t="shared" si="116"/>
        <v>170</v>
      </c>
      <c r="I421" s="34">
        <f t="shared" si="117"/>
        <v>160</v>
      </c>
      <c r="J421" s="34">
        <f t="shared" si="118"/>
        <v>150</v>
      </c>
      <c r="K421" s="34">
        <f t="shared" si="119"/>
        <v>140</v>
      </c>
      <c r="L421" s="34">
        <f t="shared" si="120"/>
        <v>130</v>
      </c>
      <c r="M421" s="34">
        <f t="shared" si="121"/>
        <v>120</v>
      </c>
      <c r="N421" s="35"/>
      <c r="O421" s="36">
        <f t="shared" si="122"/>
        <v>0</v>
      </c>
      <c r="P421" s="10">
        <f t="shared" si="123"/>
        <v>0</v>
      </c>
      <c r="Q421" s="37">
        <f t="shared" si="124"/>
        <v>0</v>
      </c>
      <c r="R421" s="10"/>
      <c r="S421" s="38">
        <v>2000000058504</v>
      </c>
      <c r="T421" s="10"/>
      <c r="U421" s="12"/>
      <c r="V421" s="12"/>
      <c r="W421" s="12"/>
      <c r="X421" s="12"/>
      <c r="Y421" s="12"/>
      <c r="Z421" s="12"/>
    </row>
    <row r="422" spans="1:26" ht="15" customHeight="1" x14ac:dyDescent="0.3">
      <c r="A422" s="30" t="s">
        <v>805</v>
      </c>
      <c r="B422" s="39" t="s">
        <v>806</v>
      </c>
      <c r="C422" s="86">
        <v>0.8</v>
      </c>
      <c r="D422" s="10">
        <v>4</v>
      </c>
      <c r="E422" s="32" t="s">
        <v>23</v>
      </c>
      <c r="F422" s="113">
        <v>500</v>
      </c>
      <c r="G422" s="34">
        <f t="shared" si="115"/>
        <v>450</v>
      </c>
      <c r="H422" s="34">
        <f t="shared" si="116"/>
        <v>425</v>
      </c>
      <c r="I422" s="34">
        <f t="shared" si="117"/>
        <v>400</v>
      </c>
      <c r="J422" s="34">
        <f t="shared" si="118"/>
        <v>375</v>
      </c>
      <c r="K422" s="34">
        <f t="shared" si="119"/>
        <v>350</v>
      </c>
      <c r="L422" s="34">
        <f t="shared" si="120"/>
        <v>325</v>
      </c>
      <c r="M422" s="34">
        <f t="shared" si="121"/>
        <v>300</v>
      </c>
      <c r="N422" s="35"/>
      <c r="O422" s="36">
        <f t="shared" si="122"/>
        <v>0</v>
      </c>
      <c r="P422" s="10">
        <f t="shared" si="123"/>
        <v>0</v>
      </c>
      <c r="Q422" s="37">
        <f t="shared" si="124"/>
        <v>0</v>
      </c>
      <c r="R422" s="10"/>
      <c r="S422" s="38">
        <v>2000000058467</v>
      </c>
      <c r="T422" s="10"/>
      <c r="U422" s="12"/>
      <c r="V422" s="12"/>
      <c r="W422" s="12"/>
      <c r="X422" s="12"/>
      <c r="Y422" s="12"/>
      <c r="Z422" s="12"/>
    </row>
    <row r="423" spans="1:26" ht="15" customHeight="1" x14ac:dyDescent="0.3">
      <c r="A423" s="30" t="s">
        <v>807</v>
      </c>
      <c r="B423" s="39" t="s">
        <v>808</v>
      </c>
      <c r="C423" s="86">
        <v>1.8</v>
      </c>
      <c r="D423" s="10">
        <v>9</v>
      </c>
      <c r="E423" s="32" t="s">
        <v>28</v>
      </c>
      <c r="F423" s="113">
        <v>800</v>
      </c>
      <c r="G423" s="34">
        <f t="shared" si="115"/>
        <v>720</v>
      </c>
      <c r="H423" s="34">
        <f t="shared" si="116"/>
        <v>680</v>
      </c>
      <c r="I423" s="34">
        <f t="shared" si="117"/>
        <v>640</v>
      </c>
      <c r="J423" s="34">
        <f t="shared" si="118"/>
        <v>600</v>
      </c>
      <c r="K423" s="34">
        <f t="shared" si="119"/>
        <v>560</v>
      </c>
      <c r="L423" s="34">
        <f t="shared" si="120"/>
        <v>520</v>
      </c>
      <c r="M423" s="34">
        <f t="shared" si="121"/>
        <v>480</v>
      </c>
      <c r="N423" s="35"/>
      <c r="O423" s="36">
        <f t="shared" si="122"/>
        <v>0</v>
      </c>
      <c r="P423" s="10">
        <f t="shared" si="123"/>
        <v>0</v>
      </c>
      <c r="Q423" s="37">
        <f t="shared" si="124"/>
        <v>0</v>
      </c>
      <c r="R423" s="10"/>
      <c r="S423" s="38">
        <v>2000000058436</v>
      </c>
      <c r="T423" s="10"/>
      <c r="U423" s="12"/>
      <c r="V423" s="12"/>
      <c r="W423" s="12"/>
      <c r="X423" s="12"/>
      <c r="Y423" s="12"/>
      <c r="Z423" s="12"/>
    </row>
    <row r="424" spans="1:26" ht="15" customHeight="1" x14ac:dyDescent="0.3">
      <c r="A424" s="30" t="s">
        <v>809</v>
      </c>
      <c r="B424" s="39" t="s">
        <v>810</v>
      </c>
      <c r="C424" s="86">
        <v>4.2</v>
      </c>
      <c r="D424" s="10">
        <v>21</v>
      </c>
      <c r="E424" s="32" t="s">
        <v>28</v>
      </c>
      <c r="F424" s="113">
        <v>1600</v>
      </c>
      <c r="G424" s="34">
        <f t="shared" si="115"/>
        <v>1440</v>
      </c>
      <c r="H424" s="34">
        <f t="shared" si="116"/>
        <v>1360</v>
      </c>
      <c r="I424" s="34">
        <f t="shared" si="117"/>
        <v>1280</v>
      </c>
      <c r="J424" s="34">
        <f t="shared" si="118"/>
        <v>1200</v>
      </c>
      <c r="K424" s="34">
        <f t="shared" si="119"/>
        <v>1120</v>
      </c>
      <c r="L424" s="34">
        <f t="shared" si="120"/>
        <v>1040</v>
      </c>
      <c r="M424" s="34">
        <f t="shared" si="121"/>
        <v>960</v>
      </c>
      <c r="N424" s="35"/>
      <c r="O424" s="36">
        <f t="shared" si="122"/>
        <v>0</v>
      </c>
      <c r="P424" s="10">
        <f t="shared" si="123"/>
        <v>0</v>
      </c>
      <c r="Q424" s="37">
        <f t="shared" si="124"/>
        <v>0</v>
      </c>
      <c r="R424" s="10"/>
      <c r="S424" s="38">
        <v>2000000058481</v>
      </c>
      <c r="T424" s="10"/>
      <c r="U424" s="12"/>
      <c r="V424" s="12"/>
      <c r="W424" s="12"/>
      <c r="X424" s="12"/>
      <c r="Y424" s="12"/>
      <c r="Z424" s="12"/>
    </row>
    <row r="425" spans="1:26" ht="15" customHeight="1" x14ac:dyDescent="0.3">
      <c r="A425" s="30" t="s">
        <v>811</v>
      </c>
      <c r="B425" s="39" t="s">
        <v>812</v>
      </c>
      <c r="C425" s="86">
        <v>0.2</v>
      </c>
      <c r="D425" s="10">
        <v>1</v>
      </c>
      <c r="E425" s="32" t="s">
        <v>23</v>
      </c>
      <c r="F425" s="113">
        <v>200</v>
      </c>
      <c r="G425" s="34">
        <f t="shared" si="115"/>
        <v>180</v>
      </c>
      <c r="H425" s="34">
        <f t="shared" si="116"/>
        <v>170</v>
      </c>
      <c r="I425" s="34">
        <f t="shared" si="117"/>
        <v>160</v>
      </c>
      <c r="J425" s="34">
        <f t="shared" si="118"/>
        <v>150</v>
      </c>
      <c r="K425" s="34">
        <f t="shared" si="119"/>
        <v>140</v>
      </c>
      <c r="L425" s="34">
        <f t="shared" si="120"/>
        <v>130</v>
      </c>
      <c r="M425" s="34">
        <f t="shared" si="121"/>
        <v>120</v>
      </c>
      <c r="N425" s="35"/>
      <c r="O425" s="36">
        <f t="shared" si="122"/>
        <v>0</v>
      </c>
      <c r="P425" s="10">
        <f t="shared" si="123"/>
        <v>0</v>
      </c>
      <c r="Q425" s="37">
        <f t="shared" si="124"/>
        <v>0</v>
      </c>
      <c r="R425" s="10"/>
      <c r="S425" s="38">
        <v>2000000058412</v>
      </c>
      <c r="T425" s="10"/>
      <c r="U425" s="12"/>
      <c r="V425" s="12"/>
      <c r="W425" s="12"/>
      <c r="X425" s="12"/>
      <c r="Y425" s="12"/>
      <c r="Z425" s="12"/>
    </row>
    <row r="426" spans="1:26" ht="15" customHeight="1" x14ac:dyDescent="0.3">
      <c r="A426" s="30" t="s">
        <v>813</v>
      </c>
      <c r="B426" s="39" t="s">
        <v>814</v>
      </c>
      <c r="C426" s="86">
        <v>0.8</v>
      </c>
      <c r="D426" s="10">
        <v>4</v>
      </c>
      <c r="E426" s="32" t="s">
        <v>23</v>
      </c>
      <c r="F426" s="113">
        <v>500</v>
      </c>
      <c r="G426" s="34">
        <f t="shared" si="115"/>
        <v>450</v>
      </c>
      <c r="H426" s="34">
        <f t="shared" si="116"/>
        <v>425</v>
      </c>
      <c r="I426" s="34">
        <f t="shared" si="117"/>
        <v>400</v>
      </c>
      <c r="J426" s="34">
        <f t="shared" si="118"/>
        <v>375</v>
      </c>
      <c r="K426" s="34">
        <f t="shared" si="119"/>
        <v>350</v>
      </c>
      <c r="L426" s="34">
        <f t="shared" si="120"/>
        <v>325</v>
      </c>
      <c r="M426" s="34">
        <f t="shared" si="121"/>
        <v>300</v>
      </c>
      <c r="N426" s="35"/>
      <c r="O426" s="36">
        <f t="shared" si="122"/>
        <v>0</v>
      </c>
      <c r="P426" s="10">
        <f t="shared" si="123"/>
        <v>0</v>
      </c>
      <c r="Q426" s="37">
        <f t="shared" si="124"/>
        <v>0</v>
      </c>
      <c r="R426" s="10"/>
      <c r="S426" s="38">
        <v>2000000058528</v>
      </c>
      <c r="T426" s="10"/>
      <c r="U426" s="12"/>
      <c r="V426" s="12"/>
      <c r="W426" s="12"/>
      <c r="X426" s="12"/>
      <c r="Y426" s="12"/>
      <c r="Z426" s="12"/>
    </row>
    <row r="427" spans="1:26" ht="15" customHeight="1" x14ac:dyDescent="0.3">
      <c r="A427" s="30" t="s">
        <v>815</v>
      </c>
      <c r="B427" s="39" t="s">
        <v>816</v>
      </c>
      <c r="C427" s="86">
        <v>1.8</v>
      </c>
      <c r="D427" s="10">
        <v>9</v>
      </c>
      <c r="E427" s="32" t="s">
        <v>28</v>
      </c>
      <c r="F427" s="113">
        <v>800</v>
      </c>
      <c r="G427" s="34">
        <f t="shared" si="115"/>
        <v>720</v>
      </c>
      <c r="H427" s="34">
        <f t="shared" si="116"/>
        <v>680</v>
      </c>
      <c r="I427" s="34">
        <f t="shared" si="117"/>
        <v>640</v>
      </c>
      <c r="J427" s="34">
        <f t="shared" si="118"/>
        <v>600</v>
      </c>
      <c r="K427" s="34">
        <f t="shared" si="119"/>
        <v>560</v>
      </c>
      <c r="L427" s="34">
        <f t="shared" si="120"/>
        <v>520</v>
      </c>
      <c r="M427" s="34">
        <f t="shared" si="121"/>
        <v>480</v>
      </c>
      <c r="N427" s="35"/>
      <c r="O427" s="36">
        <f t="shared" si="122"/>
        <v>0</v>
      </c>
      <c r="P427" s="10">
        <f t="shared" si="123"/>
        <v>0</v>
      </c>
      <c r="Q427" s="37">
        <f t="shared" si="124"/>
        <v>0</v>
      </c>
      <c r="R427" s="10"/>
      <c r="S427" s="38">
        <v>2000000058429</v>
      </c>
      <c r="T427" s="10"/>
      <c r="U427" s="12"/>
      <c r="V427" s="12"/>
      <c r="W427" s="12"/>
      <c r="X427" s="12"/>
      <c r="Y427" s="12"/>
      <c r="Z427" s="12"/>
    </row>
    <row r="428" spans="1:26" ht="15" customHeight="1" x14ac:dyDescent="0.3">
      <c r="A428" s="30" t="s">
        <v>817</v>
      </c>
      <c r="B428" s="39" t="s">
        <v>818</v>
      </c>
      <c r="C428" s="86">
        <v>4.2</v>
      </c>
      <c r="D428" s="10">
        <v>21</v>
      </c>
      <c r="E428" s="32" t="s">
        <v>28</v>
      </c>
      <c r="F428" s="113">
        <v>1600</v>
      </c>
      <c r="G428" s="34">
        <f t="shared" si="115"/>
        <v>1440</v>
      </c>
      <c r="H428" s="34">
        <f t="shared" si="116"/>
        <v>1360</v>
      </c>
      <c r="I428" s="34">
        <f t="shared" si="117"/>
        <v>1280</v>
      </c>
      <c r="J428" s="34">
        <f t="shared" si="118"/>
        <v>1200</v>
      </c>
      <c r="K428" s="34">
        <f t="shared" si="119"/>
        <v>1120</v>
      </c>
      <c r="L428" s="34">
        <f t="shared" si="120"/>
        <v>1040</v>
      </c>
      <c r="M428" s="34">
        <f t="shared" si="121"/>
        <v>960</v>
      </c>
      <c r="N428" s="35"/>
      <c r="O428" s="36">
        <f t="shared" si="122"/>
        <v>0</v>
      </c>
      <c r="P428" s="10">
        <f t="shared" si="123"/>
        <v>0</v>
      </c>
      <c r="Q428" s="37">
        <f t="shared" si="124"/>
        <v>0</v>
      </c>
      <c r="R428" s="10"/>
      <c r="S428" s="38">
        <v>2000000058474</v>
      </c>
      <c r="T428" s="10"/>
      <c r="U428" s="12"/>
      <c r="V428" s="12"/>
      <c r="W428" s="12"/>
      <c r="X428" s="12"/>
      <c r="Y428" s="12"/>
      <c r="Z428" s="12"/>
    </row>
    <row r="429" spans="1:26" ht="15" customHeight="1" x14ac:dyDescent="0.3">
      <c r="A429" s="30" t="s">
        <v>819</v>
      </c>
      <c r="B429" s="39" t="s">
        <v>820</v>
      </c>
      <c r="C429" s="86">
        <v>0.2</v>
      </c>
      <c r="D429" s="10">
        <v>1</v>
      </c>
      <c r="E429" s="32" t="s">
        <v>23</v>
      </c>
      <c r="F429" s="113">
        <v>200</v>
      </c>
      <c r="G429" s="34">
        <f t="shared" si="115"/>
        <v>180</v>
      </c>
      <c r="H429" s="34">
        <f t="shared" si="116"/>
        <v>170</v>
      </c>
      <c r="I429" s="34">
        <f t="shared" si="117"/>
        <v>160</v>
      </c>
      <c r="J429" s="34">
        <f t="shared" si="118"/>
        <v>150</v>
      </c>
      <c r="K429" s="34">
        <f t="shared" si="119"/>
        <v>140</v>
      </c>
      <c r="L429" s="34">
        <f t="shared" si="120"/>
        <v>130</v>
      </c>
      <c r="M429" s="34">
        <f t="shared" si="121"/>
        <v>120</v>
      </c>
      <c r="N429" s="35"/>
      <c r="O429" s="36">
        <f t="shared" si="122"/>
        <v>0</v>
      </c>
      <c r="P429" s="10">
        <f t="shared" si="123"/>
        <v>0</v>
      </c>
      <c r="Q429" s="37">
        <f t="shared" si="124"/>
        <v>0</v>
      </c>
      <c r="R429" s="10"/>
      <c r="S429" s="38">
        <v>2000000058498</v>
      </c>
      <c r="T429" s="10"/>
      <c r="U429" s="12"/>
      <c r="V429" s="12"/>
      <c r="W429" s="12"/>
      <c r="X429" s="12"/>
      <c r="Y429" s="12"/>
      <c r="Z429" s="12"/>
    </row>
    <row r="430" spans="1:26" ht="15" customHeight="1" x14ac:dyDescent="0.3">
      <c r="A430" s="30" t="s">
        <v>821</v>
      </c>
      <c r="B430" s="39" t="s">
        <v>822</v>
      </c>
      <c r="C430" s="86">
        <v>0.8</v>
      </c>
      <c r="D430" s="10">
        <v>4</v>
      </c>
      <c r="E430" s="32" t="s">
        <v>23</v>
      </c>
      <c r="F430" s="113">
        <v>500</v>
      </c>
      <c r="G430" s="34">
        <f t="shared" si="115"/>
        <v>450</v>
      </c>
      <c r="H430" s="34">
        <f t="shared" si="116"/>
        <v>425</v>
      </c>
      <c r="I430" s="34">
        <f t="shared" si="117"/>
        <v>400</v>
      </c>
      <c r="J430" s="34">
        <f t="shared" si="118"/>
        <v>375</v>
      </c>
      <c r="K430" s="34">
        <f t="shared" si="119"/>
        <v>350</v>
      </c>
      <c r="L430" s="34">
        <f t="shared" si="120"/>
        <v>325</v>
      </c>
      <c r="M430" s="34">
        <f t="shared" si="121"/>
        <v>300</v>
      </c>
      <c r="N430" s="35"/>
      <c r="O430" s="36">
        <f t="shared" si="122"/>
        <v>0</v>
      </c>
      <c r="P430" s="10">
        <f t="shared" si="123"/>
        <v>0</v>
      </c>
      <c r="Q430" s="37">
        <f t="shared" si="124"/>
        <v>0</v>
      </c>
      <c r="R430" s="10"/>
      <c r="S430" s="38">
        <v>2000000058450</v>
      </c>
      <c r="T430" s="10"/>
      <c r="U430" s="12"/>
      <c r="V430" s="12"/>
      <c r="W430" s="12"/>
      <c r="X430" s="12"/>
      <c r="Y430" s="12"/>
      <c r="Z430" s="12"/>
    </row>
    <row r="431" spans="1:26" ht="15" customHeight="1" x14ac:dyDescent="0.3">
      <c r="A431" s="30" t="s">
        <v>823</v>
      </c>
      <c r="B431" s="39" t="s">
        <v>824</v>
      </c>
      <c r="C431" s="86">
        <v>1.8</v>
      </c>
      <c r="D431" s="10">
        <v>9</v>
      </c>
      <c r="E431" s="32" t="s">
        <v>28</v>
      </c>
      <c r="F431" s="113">
        <v>800</v>
      </c>
      <c r="G431" s="34">
        <f t="shared" si="115"/>
        <v>720</v>
      </c>
      <c r="H431" s="34">
        <f t="shared" si="116"/>
        <v>680</v>
      </c>
      <c r="I431" s="34">
        <f t="shared" si="117"/>
        <v>640</v>
      </c>
      <c r="J431" s="34">
        <f t="shared" si="118"/>
        <v>600</v>
      </c>
      <c r="K431" s="34">
        <f t="shared" si="119"/>
        <v>560</v>
      </c>
      <c r="L431" s="34">
        <f t="shared" si="120"/>
        <v>520</v>
      </c>
      <c r="M431" s="34">
        <f t="shared" si="121"/>
        <v>480</v>
      </c>
      <c r="N431" s="35"/>
      <c r="O431" s="36">
        <f t="shared" si="122"/>
        <v>0</v>
      </c>
      <c r="P431" s="10">
        <f t="shared" si="123"/>
        <v>0</v>
      </c>
      <c r="Q431" s="37">
        <f t="shared" si="124"/>
        <v>0</v>
      </c>
      <c r="R431" s="10"/>
      <c r="S431" s="38">
        <v>2000000058443</v>
      </c>
      <c r="T431" s="10"/>
      <c r="U431" s="12"/>
      <c r="V431" s="12"/>
      <c r="W431" s="12"/>
      <c r="X431" s="12"/>
      <c r="Y431" s="12"/>
      <c r="Z431" s="12"/>
    </row>
    <row r="432" spans="1:26" ht="15" customHeight="1" x14ac:dyDescent="0.3">
      <c r="A432" s="30" t="s">
        <v>825</v>
      </c>
      <c r="B432" s="39" t="s">
        <v>826</v>
      </c>
      <c r="C432" s="86">
        <v>4.2</v>
      </c>
      <c r="D432" s="10">
        <v>21</v>
      </c>
      <c r="E432" s="32" t="s">
        <v>28</v>
      </c>
      <c r="F432" s="113">
        <v>1600</v>
      </c>
      <c r="G432" s="34">
        <f t="shared" si="115"/>
        <v>1440</v>
      </c>
      <c r="H432" s="34">
        <f t="shared" si="116"/>
        <v>1360</v>
      </c>
      <c r="I432" s="34">
        <f t="shared" si="117"/>
        <v>1280</v>
      </c>
      <c r="J432" s="34">
        <f t="shared" si="118"/>
        <v>1200</v>
      </c>
      <c r="K432" s="34">
        <f t="shared" si="119"/>
        <v>1120</v>
      </c>
      <c r="L432" s="34">
        <f t="shared" si="120"/>
        <v>1040</v>
      </c>
      <c r="M432" s="34">
        <f t="shared" si="121"/>
        <v>960</v>
      </c>
      <c r="N432" s="35"/>
      <c r="O432" s="36">
        <f t="shared" si="122"/>
        <v>0</v>
      </c>
      <c r="P432" s="10">
        <f t="shared" si="123"/>
        <v>0</v>
      </c>
      <c r="Q432" s="37">
        <f t="shared" si="124"/>
        <v>0</v>
      </c>
      <c r="R432" s="10"/>
      <c r="S432" s="38">
        <v>2000000058511</v>
      </c>
      <c r="T432" s="10"/>
      <c r="U432" s="12"/>
      <c r="V432" s="12"/>
      <c r="W432" s="12"/>
      <c r="X432" s="12"/>
      <c r="Y432" s="12"/>
      <c r="Z432" s="12"/>
    </row>
    <row r="433" spans="1:26" s="316" customFormat="1" ht="15" customHeight="1" x14ac:dyDescent="0.3">
      <c r="A433" s="305" t="s">
        <v>827</v>
      </c>
      <c r="B433" s="306" t="s">
        <v>828</v>
      </c>
      <c r="C433" s="319">
        <v>0.05</v>
      </c>
      <c r="D433" s="307">
        <v>1</v>
      </c>
      <c r="E433" s="308" t="s">
        <v>23</v>
      </c>
      <c r="F433" s="317">
        <v>200</v>
      </c>
      <c r="G433" s="309">
        <f t="shared" si="115"/>
        <v>180</v>
      </c>
      <c r="H433" s="309">
        <f t="shared" si="116"/>
        <v>170</v>
      </c>
      <c r="I433" s="309">
        <f t="shared" si="117"/>
        <v>160</v>
      </c>
      <c r="J433" s="309">
        <f t="shared" si="118"/>
        <v>150</v>
      </c>
      <c r="K433" s="309">
        <f t="shared" si="119"/>
        <v>140</v>
      </c>
      <c r="L433" s="309">
        <f t="shared" si="120"/>
        <v>130</v>
      </c>
      <c r="M433" s="309">
        <f t="shared" si="121"/>
        <v>120</v>
      </c>
      <c r="N433" s="310"/>
      <c r="O433" s="311">
        <f t="shared" si="122"/>
        <v>0</v>
      </c>
      <c r="P433" s="307">
        <f t="shared" si="123"/>
        <v>0</v>
      </c>
      <c r="Q433" s="312">
        <f t="shared" si="124"/>
        <v>0</v>
      </c>
      <c r="R433" s="307"/>
      <c r="S433" s="313">
        <v>2000000077864</v>
      </c>
      <c r="T433" s="307"/>
      <c r="U433" s="320"/>
      <c r="V433" s="320"/>
      <c r="W433" s="320"/>
      <c r="X433" s="320"/>
      <c r="Y433" s="320"/>
      <c r="Z433" s="320"/>
    </row>
    <row r="434" spans="1:26" s="316" customFormat="1" ht="15" customHeight="1" x14ac:dyDescent="0.3">
      <c r="A434" s="305" t="s">
        <v>829</v>
      </c>
      <c r="B434" s="306" t="s">
        <v>830</v>
      </c>
      <c r="C434" s="319">
        <v>0.2</v>
      </c>
      <c r="D434" s="307">
        <v>4</v>
      </c>
      <c r="E434" s="308" t="s">
        <v>23</v>
      </c>
      <c r="F434" s="317">
        <v>600</v>
      </c>
      <c r="G434" s="309">
        <f t="shared" si="115"/>
        <v>540</v>
      </c>
      <c r="H434" s="309">
        <f t="shared" si="116"/>
        <v>510</v>
      </c>
      <c r="I434" s="309">
        <f t="shared" si="117"/>
        <v>480</v>
      </c>
      <c r="J434" s="309">
        <f t="shared" si="118"/>
        <v>450</v>
      </c>
      <c r="K434" s="309">
        <f t="shared" si="119"/>
        <v>420</v>
      </c>
      <c r="L434" s="309">
        <f t="shared" si="120"/>
        <v>390</v>
      </c>
      <c r="M434" s="309">
        <f t="shared" si="121"/>
        <v>360</v>
      </c>
      <c r="N434" s="310"/>
      <c r="O434" s="311">
        <f t="shared" si="122"/>
        <v>0</v>
      </c>
      <c r="P434" s="307">
        <f t="shared" si="123"/>
        <v>0</v>
      </c>
      <c r="Q434" s="312">
        <f t="shared" si="124"/>
        <v>0</v>
      </c>
      <c r="R434" s="307"/>
      <c r="S434" s="313">
        <v>2000000077871</v>
      </c>
      <c r="T434" s="314"/>
      <c r="U434" s="315"/>
      <c r="V434" s="315"/>
      <c r="W434" s="315"/>
      <c r="X434" s="315"/>
      <c r="Y434" s="315"/>
      <c r="Z434" s="315"/>
    </row>
    <row r="435" spans="1:26" ht="15.75" customHeight="1" x14ac:dyDescent="0.3">
      <c r="A435" s="90" t="s">
        <v>831</v>
      </c>
      <c r="B435" s="289" t="s">
        <v>832</v>
      </c>
      <c r="C435" s="8"/>
      <c r="D435" s="8"/>
      <c r="E435" s="92"/>
      <c r="F435" s="290"/>
      <c r="G435" s="8"/>
      <c r="H435" s="8"/>
      <c r="I435" s="8"/>
      <c r="J435" s="8"/>
      <c r="K435" s="8"/>
      <c r="L435" s="8"/>
      <c r="M435" s="8"/>
      <c r="N435" s="109">
        <f t="shared" ref="N435:Q435" si="125">SUM(N436:N447)</f>
        <v>0</v>
      </c>
      <c r="O435" s="94">
        <f t="shared" si="125"/>
        <v>0</v>
      </c>
      <c r="P435" s="8">
        <f t="shared" si="125"/>
        <v>0</v>
      </c>
      <c r="Q435" s="9">
        <f t="shared" si="125"/>
        <v>0</v>
      </c>
      <c r="R435" s="10"/>
      <c r="S435" s="38"/>
      <c r="T435" s="10"/>
      <c r="U435" s="12"/>
      <c r="V435" s="12"/>
      <c r="W435" s="12"/>
      <c r="X435" s="12"/>
      <c r="Y435" s="12"/>
      <c r="Z435" s="12"/>
    </row>
    <row r="436" spans="1:26" ht="15" customHeight="1" x14ac:dyDescent="0.3">
      <c r="A436" s="30" t="s">
        <v>833</v>
      </c>
      <c r="B436" s="39" t="s">
        <v>834</v>
      </c>
      <c r="C436" s="86">
        <v>0.64</v>
      </c>
      <c r="D436" s="10">
        <v>2</v>
      </c>
      <c r="E436" s="32" t="s">
        <v>28</v>
      </c>
      <c r="F436" s="113">
        <v>3000</v>
      </c>
      <c r="G436" s="34">
        <f t="shared" ref="G436:G447" si="126">F436*0.9</f>
        <v>2700</v>
      </c>
      <c r="H436" s="34">
        <f t="shared" ref="H436:H447" si="127">F436*0.85</f>
        <v>2550</v>
      </c>
      <c r="I436" s="34">
        <f t="shared" ref="I436:I447" si="128">F436*0.8</f>
        <v>2400</v>
      </c>
      <c r="J436" s="477"/>
      <c r="K436" s="478"/>
      <c r="L436" s="478"/>
      <c r="M436" s="479"/>
      <c r="N436" s="106"/>
      <c r="O436" s="34">
        <f t="shared" ref="O436:O447" si="129">N436*F436</f>
        <v>0</v>
      </c>
      <c r="P436" s="10">
        <f t="shared" ref="P436:P447" si="130">N436*C436</f>
        <v>0</v>
      </c>
      <c r="Q436" s="37">
        <f t="shared" ref="Q436:Q447" si="131">N436*D436</f>
        <v>0</v>
      </c>
      <c r="R436" s="10"/>
      <c r="S436" s="38">
        <v>2000000071626</v>
      </c>
      <c r="T436" s="10"/>
      <c r="U436" s="12"/>
      <c r="V436" s="12"/>
      <c r="W436" s="12"/>
      <c r="X436" s="12"/>
      <c r="Y436" s="12"/>
      <c r="Z436" s="12"/>
    </row>
    <row r="437" spans="1:26" ht="15" customHeight="1" x14ac:dyDescent="0.3">
      <c r="A437" s="30" t="s">
        <v>835</v>
      </c>
      <c r="B437" s="39" t="s">
        <v>836</v>
      </c>
      <c r="C437" s="86">
        <v>0.99</v>
      </c>
      <c r="D437" s="10">
        <v>3</v>
      </c>
      <c r="E437" s="32" t="s">
        <v>28</v>
      </c>
      <c r="F437" s="113">
        <v>4000</v>
      </c>
      <c r="G437" s="34">
        <f t="shared" si="126"/>
        <v>3600</v>
      </c>
      <c r="H437" s="34">
        <f t="shared" si="127"/>
        <v>3400</v>
      </c>
      <c r="I437" s="34">
        <f t="shared" si="128"/>
        <v>3200</v>
      </c>
      <c r="J437" s="480"/>
      <c r="K437" s="481"/>
      <c r="L437" s="481"/>
      <c r="M437" s="482"/>
      <c r="N437" s="106"/>
      <c r="O437" s="34">
        <f t="shared" si="129"/>
        <v>0</v>
      </c>
      <c r="P437" s="10">
        <f t="shared" si="130"/>
        <v>0</v>
      </c>
      <c r="Q437" s="37">
        <f t="shared" si="131"/>
        <v>0</v>
      </c>
      <c r="R437" s="10"/>
      <c r="S437" s="38">
        <v>2000000071640</v>
      </c>
      <c r="T437" s="10"/>
      <c r="U437" s="12"/>
      <c r="V437" s="12"/>
      <c r="W437" s="12"/>
      <c r="X437" s="12"/>
      <c r="Y437" s="12"/>
      <c r="Z437" s="12"/>
    </row>
    <row r="438" spans="1:26" ht="15" customHeight="1" x14ac:dyDescent="0.3">
      <c r="A438" s="30" t="s">
        <v>837</v>
      </c>
      <c r="B438" s="39" t="s">
        <v>838</v>
      </c>
      <c r="C438" s="86">
        <v>1.2849999999999999</v>
      </c>
      <c r="D438" s="10">
        <v>4</v>
      </c>
      <c r="E438" s="32" t="s">
        <v>28</v>
      </c>
      <c r="F438" s="113">
        <v>5000</v>
      </c>
      <c r="G438" s="34">
        <f t="shared" si="126"/>
        <v>4500</v>
      </c>
      <c r="H438" s="34">
        <f t="shared" si="127"/>
        <v>4250</v>
      </c>
      <c r="I438" s="34">
        <f t="shared" si="128"/>
        <v>4000</v>
      </c>
      <c r="J438" s="480"/>
      <c r="K438" s="481"/>
      <c r="L438" s="481"/>
      <c r="M438" s="482"/>
      <c r="N438" s="106"/>
      <c r="O438" s="34">
        <f t="shared" si="129"/>
        <v>0</v>
      </c>
      <c r="P438" s="10">
        <f t="shared" si="130"/>
        <v>0</v>
      </c>
      <c r="Q438" s="37">
        <f t="shared" si="131"/>
        <v>0</v>
      </c>
      <c r="R438" s="10"/>
      <c r="S438" s="38">
        <v>2000000071657</v>
      </c>
      <c r="T438" s="10"/>
      <c r="U438" s="12"/>
      <c r="V438" s="12"/>
      <c r="W438" s="12"/>
      <c r="X438" s="12"/>
      <c r="Y438" s="12"/>
      <c r="Z438" s="12"/>
    </row>
    <row r="439" spans="1:26" ht="15" customHeight="1" x14ac:dyDescent="0.3">
      <c r="A439" s="30" t="s">
        <v>839</v>
      </c>
      <c r="B439" s="39" t="s">
        <v>840</v>
      </c>
      <c r="C439" s="86">
        <v>1.665</v>
      </c>
      <c r="D439" s="10">
        <v>5</v>
      </c>
      <c r="E439" s="32" t="s">
        <v>28</v>
      </c>
      <c r="F439" s="113">
        <v>6000</v>
      </c>
      <c r="G439" s="34">
        <f t="shared" si="126"/>
        <v>5400</v>
      </c>
      <c r="H439" s="34">
        <f t="shared" si="127"/>
        <v>5100</v>
      </c>
      <c r="I439" s="34">
        <f t="shared" si="128"/>
        <v>4800</v>
      </c>
      <c r="J439" s="480"/>
      <c r="K439" s="481"/>
      <c r="L439" s="481"/>
      <c r="M439" s="482"/>
      <c r="N439" s="106"/>
      <c r="O439" s="34">
        <f t="shared" si="129"/>
        <v>0</v>
      </c>
      <c r="P439" s="10">
        <f t="shared" si="130"/>
        <v>0</v>
      </c>
      <c r="Q439" s="37">
        <f t="shared" si="131"/>
        <v>0</v>
      </c>
      <c r="R439" s="10"/>
      <c r="S439" s="38">
        <v>2000000071633</v>
      </c>
      <c r="T439" s="10"/>
      <c r="U439" s="12"/>
      <c r="V439" s="12"/>
      <c r="W439" s="12"/>
      <c r="X439" s="12"/>
      <c r="Y439" s="12"/>
      <c r="Z439" s="12"/>
    </row>
    <row r="440" spans="1:26" ht="15" customHeight="1" x14ac:dyDescent="0.3">
      <c r="A440" s="30" t="s">
        <v>841</v>
      </c>
      <c r="B440" s="39" t="s">
        <v>842</v>
      </c>
      <c r="C440" s="86">
        <v>3.3</v>
      </c>
      <c r="D440" s="10">
        <v>32</v>
      </c>
      <c r="E440" s="32" t="s">
        <v>28</v>
      </c>
      <c r="F440" s="113">
        <v>2800</v>
      </c>
      <c r="G440" s="34">
        <f t="shared" si="126"/>
        <v>2520</v>
      </c>
      <c r="H440" s="34">
        <f t="shared" si="127"/>
        <v>2380</v>
      </c>
      <c r="I440" s="34">
        <f t="shared" si="128"/>
        <v>2240</v>
      </c>
      <c r="J440" s="480"/>
      <c r="K440" s="481"/>
      <c r="L440" s="481"/>
      <c r="M440" s="482"/>
      <c r="N440" s="106"/>
      <c r="O440" s="34">
        <f t="shared" si="129"/>
        <v>0</v>
      </c>
      <c r="P440" s="10">
        <f t="shared" si="130"/>
        <v>0</v>
      </c>
      <c r="Q440" s="37">
        <f t="shared" si="131"/>
        <v>0</v>
      </c>
      <c r="R440" s="10"/>
      <c r="S440" s="38">
        <v>2000000071671</v>
      </c>
      <c r="T440" s="10"/>
      <c r="U440" s="12"/>
      <c r="V440" s="12"/>
      <c r="W440" s="12"/>
      <c r="X440" s="12"/>
      <c r="Y440" s="12"/>
      <c r="Z440" s="12"/>
    </row>
    <row r="441" spans="1:26" ht="15" customHeight="1" x14ac:dyDescent="0.3">
      <c r="A441" s="30" t="s">
        <v>843</v>
      </c>
      <c r="B441" s="39" t="s">
        <v>844</v>
      </c>
      <c r="C441" s="86">
        <v>4.79</v>
      </c>
      <c r="D441" s="10">
        <v>32</v>
      </c>
      <c r="E441" s="32" t="s">
        <v>28</v>
      </c>
      <c r="F441" s="113">
        <v>4000</v>
      </c>
      <c r="G441" s="34">
        <f t="shared" si="126"/>
        <v>3600</v>
      </c>
      <c r="H441" s="34">
        <f t="shared" si="127"/>
        <v>3400</v>
      </c>
      <c r="I441" s="34">
        <f t="shared" si="128"/>
        <v>3200</v>
      </c>
      <c r="J441" s="480"/>
      <c r="K441" s="481"/>
      <c r="L441" s="481"/>
      <c r="M441" s="482"/>
      <c r="N441" s="106"/>
      <c r="O441" s="34">
        <f t="shared" si="129"/>
        <v>0</v>
      </c>
      <c r="P441" s="10">
        <f t="shared" si="130"/>
        <v>0</v>
      </c>
      <c r="Q441" s="37">
        <f t="shared" si="131"/>
        <v>0</v>
      </c>
      <c r="R441" s="10"/>
      <c r="S441" s="38">
        <v>2000000071664</v>
      </c>
      <c r="T441" s="10"/>
      <c r="U441" s="12"/>
      <c r="V441" s="12"/>
      <c r="W441" s="12"/>
      <c r="X441" s="12"/>
      <c r="Y441" s="12"/>
      <c r="Z441" s="12"/>
    </row>
    <row r="442" spans="1:26" ht="15" customHeight="1" x14ac:dyDescent="0.3">
      <c r="A442" s="30" t="s">
        <v>845</v>
      </c>
      <c r="B442" s="39" t="s">
        <v>846</v>
      </c>
      <c r="C442" s="86">
        <v>0.05</v>
      </c>
      <c r="D442" s="10">
        <v>1</v>
      </c>
      <c r="E442" s="32" t="s">
        <v>28</v>
      </c>
      <c r="F442" s="113">
        <v>500</v>
      </c>
      <c r="G442" s="34">
        <f t="shared" si="126"/>
        <v>450</v>
      </c>
      <c r="H442" s="34">
        <f t="shared" si="127"/>
        <v>425</v>
      </c>
      <c r="I442" s="34">
        <f t="shared" si="128"/>
        <v>400</v>
      </c>
      <c r="J442" s="480"/>
      <c r="K442" s="481"/>
      <c r="L442" s="481"/>
      <c r="M442" s="482"/>
      <c r="N442" s="106"/>
      <c r="O442" s="34">
        <f t="shared" si="129"/>
        <v>0</v>
      </c>
      <c r="P442" s="10">
        <f t="shared" si="130"/>
        <v>0</v>
      </c>
      <c r="Q442" s="37">
        <f t="shared" si="131"/>
        <v>0</v>
      </c>
      <c r="R442" s="10"/>
      <c r="S442" s="38">
        <v>2000000071695</v>
      </c>
      <c r="T442" s="10"/>
      <c r="U442" s="12"/>
      <c r="V442" s="12"/>
      <c r="W442" s="12"/>
      <c r="X442" s="12"/>
      <c r="Y442" s="12"/>
      <c r="Z442" s="12"/>
    </row>
    <row r="443" spans="1:26" ht="15" customHeight="1" x14ac:dyDescent="0.3">
      <c r="A443" s="30" t="s">
        <v>847</v>
      </c>
      <c r="B443" s="39" t="s">
        <v>848</v>
      </c>
      <c r="C443" s="86">
        <v>0.12</v>
      </c>
      <c r="D443" s="10">
        <v>1</v>
      </c>
      <c r="E443" s="32" t="s">
        <v>28</v>
      </c>
      <c r="F443" s="113">
        <v>1000</v>
      </c>
      <c r="G443" s="34">
        <f t="shared" si="126"/>
        <v>900</v>
      </c>
      <c r="H443" s="34">
        <f t="shared" si="127"/>
        <v>850</v>
      </c>
      <c r="I443" s="34">
        <f t="shared" si="128"/>
        <v>800</v>
      </c>
      <c r="J443" s="480"/>
      <c r="K443" s="481"/>
      <c r="L443" s="481"/>
      <c r="M443" s="482"/>
      <c r="N443" s="106"/>
      <c r="O443" s="34">
        <f t="shared" si="129"/>
        <v>0</v>
      </c>
      <c r="P443" s="10">
        <f t="shared" si="130"/>
        <v>0</v>
      </c>
      <c r="Q443" s="37">
        <f t="shared" si="131"/>
        <v>0</v>
      </c>
      <c r="R443" s="10"/>
      <c r="S443" s="38">
        <v>2000000071701</v>
      </c>
      <c r="T443" s="10"/>
      <c r="U443" s="12"/>
      <c r="V443" s="12"/>
      <c r="W443" s="12"/>
      <c r="X443" s="12"/>
      <c r="Y443" s="12"/>
      <c r="Z443" s="12"/>
    </row>
    <row r="444" spans="1:26" ht="15" customHeight="1" x14ac:dyDescent="0.3">
      <c r="A444" s="30" t="s">
        <v>849</v>
      </c>
      <c r="B444" s="39" t="s">
        <v>850</v>
      </c>
      <c r="C444" s="86">
        <v>0.17</v>
      </c>
      <c r="D444" s="10">
        <v>1</v>
      </c>
      <c r="E444" s="32" t="s">
        <v>28</v>
      </c>
      <c r="F444" s="113">
        <v>1500</v>
      </c>
      <c r="G444" s="34">
        <f t="shared" si="126"/>
        <v>1350</v>
      </c>
      <c r="H444" s="34">
        <f t="shared" si="127"/>
        <v>1275</v>
      </c>
      <c r="I444" s="34">
        <f t="shared" si="128"/>
        <v>1200</v>
      </c>
      <c r="J444" s="480"/>
      <c r="K444" s="481"/>
      <c r="L444" s="481"/>
      <c r="M444" s="482"/>
      <c r="N444" s="106"/>
      <c r="O444" s="34">
        <f t="shared" si="129"/>
        <v>0</v>
      </c>
      <c r="P444" s="10">
        <f t="shared" si="130"/>
        <v>0</v>
      </c>
      <c r="Q444" s="37">
        <f t="shared" si="131"/>
        <v>0</v>
      </c>
      <c r="R444" s="10"/>
      <c r="S444" s="38">
        <v>2000000071718</v>
      </c>
      <c r="T444" s="10"/>
      <c r="U444" s="12"/>
      <c r="V444" s="12"/>
      <c r="W444" s="12"/>
      <c r="X444" s="12"/>
      <c r="Y444" s="12"/>
      <c r="Z444" s="12"/>
    </row>
    <row r="445" spans="1:26" ht="15" customHeight="1" x14ac:dyDescent="0.3">
      <c r="A445" s="30" t="s">
        <v>851</v>
      </c>
      <c r="B445" s="39" t="s">
        <v>852</v>
      </c>
      <c r="C445" s="86">
        <v>0.05</v>
      </c>
      <c r="D445" s="10">
        <v>1</v>
      </c>
      <c r="E445" s="32" t="s">
        <v>28</v>
      </c>
      <c r="F445" s="113">
        <v>500</v>
      </c>
      <c r="G445" s="34">
        <f t="shared" si="126"/>
        <v>450</v>
      </c>
      <c r="H445" s="34">
        <f t="shared" si="127"/>
        <v>425</v>
      </c>
      <c r="I445" s="34">
        <f t="shared" si="128"/>
        <v>400</v>
      </c>
      <c r="J445" s="480"/>
      <c r="K445" s="481"/>
      <c r="L445" s="481"/>
      <c r="M445" s="482"/>
      <c r="N445" s="106"/>
      <c r="O445" s="34">
        <f t="shared" si="129"/>
        <v>0</v>
      </c>
      <c r="P445" s="10">
        <f t="shared" si="130"/>
        <v>0</v>
      </c>
      <c r="Q445" s="37">
        <f t="shared" si="131"/>
        <v>0</v>
      </c>
      <c r="R445" s="10"/>
      <c r="S445" s="38">
        <v>2000000071725</v>
      </c>
      <c r="T445" s="10"/>
      <c r="U445" s="12"/>
      <c r="V445" s="12"/>
      <c r="W445" s="12"/>
      <c r="X445" s="12"/>
      <c r="Y445" s="12"/>
      <c r="Z445" s="12"/>
    </row>
    <row r="446" spans="1:26" ht="15" customHeight="1" x14ac:dyDescent="0.3">
      <c r="A446" s="30" t="s">
        <v>853</v>
      </c>
      <c r="B446" s="39" t="s">
        <v>854</v>
      </c>
      <c r="C446" s="86">
        <v>0.12</v>
      </c>
      <c r="D446" s="10">
        <v>1</v>
      </c>
      <c r="E446" s="32" t="s">
        <v>28</v>
      </c>
      <c r="F446" s="113">
        <v>1000</v>
      </c>
      <c r="G446" s="34">
        <f t="shared" si="126"/>
        <v>900</v>
      </c>
      <c r="H446" s="34">
        <f t="shared" si="127"/>
        <v>850</v>
      </c>
      <c r="I446" s="34">
        <f t="shared" si="128"/>
        <v>800</v>
      </c>
      <c r="J446" s="480"/>
      <c r="K446" s="481"/>
      <c r="L446" s="481"/>
      <c r="M446" s="482"/>
      <c r="N446" s="106"/>
      <c r="O446" s="34">
        <f t="shared" si="129"/>
        <v>0</v>
      </c>
      <c r="P446" s="10">
        <f t="shared" si="130"/>
        <v>0</v>
      </c>
      <c r="Q446" s="37">
        <f t="shared" si="131"/>
        <v>0</v>
      </c>
      <c r="R446" s="10"/>
      <c r="S446" s="38">
        <v>2000000071732</v>
      </c>
      <c r="T446" s="10"/>
      <c r="U446" s="12"/>
      <c r="V446" s="12"/>
      <c r="W446" s="12"/>
      <c r="X446" s="12"/>
      <c r="Y446" s="12"/>
      <c r="Z446" s="12"/>
    </row>
    <row r="447" spans="1:26" ht="15" customHeight="1" x14ac:dyDescent="0.3">
      <c r="A447" s="30" t="s">
        <v>855</v>
      </c>
      <c r="B447" s="39" t="s">
        <v>856</v>
      </c>
      <c r="C447" s="86">
        <v>0.17</v>
      </c>
      <c r="D447" s="10">
        <v>1</v>
      </c>
      <c r="E447" s="32" t="s">
        <v>28</v>
      </c>
      <c r="F447" s="113">
        <v>1500</v>
      </c>
      <c r="G447" s="34">
        <f t="shared" si="126"/>
        <v>1350</v>
      </c>
      <c r="H447" s="34">
        <f t="shared" si="127"/>
        <v>1275</v>
      </c>
      <c r="I447" s="34">
        <f t="shared" si="128"/>
        <v>1200</v>
      </c>
      <c r="J447" s="483"/>
      <c r="K447" s="484"/>
      <c r="L447" s="484"/>
      <c r="M447" s="485"/>
      <c r="N447" s="106"/>
      <c r="O447" s="34">
        <f t="shared" si="129"/>
        <v>0</v>
      </c>
      <c r="P447" s="10">
        <f t="shared" si="130"/>
        <v>0</v>
      </c>
      <c r="Q447" s="37">
        <f t="shared" si="131"/>
        <v>0</v>
      </c>
      <c r="R447" s="10"/>
      <c r="S447" s="38">
        <v>2000000071749</v>
      </c>
      <c r="T447" s="10"/>
      <c r="U447" s="12"/>
      <c r="V447" s="12"/>
      <c r="W447" s="12"/>
      <c r="X447" s="12"/>
      <c r="Y447" s="12"/>
      <c r="Z447" s="12"/>
    </row>
    <row r="448" spans="1:26" ht="15.75" customHeight="1" x14ac:dyDescent="0.3">
      <c r="A448" s="90" t="s">
        <v>857</v>
      </c>
      <c r="B448" s="91" t="s">
        <v>858</v>
      </c>
      <c r="C448" s="8"/>
      <c r="D448" s="8"/>
      <c r="E448" s="92"/>
      <c r="F448" s="290"/>
      <c r="G448" s="8"/>
      <c r="H448" s="8"/>
      <c r="I448" s="8"/>
      <c r="J448" s="8"/>
      <c r="K448" s="8"/>
      <c r="L448" s="8"/>
      <c r="M448" s="8"/>
      <c r="N448" s="109">
        <f>SUM(N449:N458)</f>
        <v>0</v>
      </c>
      <c r="O448" s="94">
        <f>SUM(O452:O458)</f>
        <v>0</v>
      </c>
      <c r="P448" s="8">
        <f t="shared" ref="P448:Q448" si="132">SUM(P449:P458)</f>
        <v>0</v>
      </c>
      <c r="Q448" s="9">
        <f t="shared" si="132"/>
        <v>0</v>
      </c>
      <c r="R448" s="10"/>
      <c r="S448" s="38"/>
      <c r="T448" s="10"/>
      <c r="U448" s="12"/>
      <c r="V448" s="12"/>
      <c r="W448" s="12"/>
      <c r="X448" s="12"/>
      <c r="Y448" s="12"/>
      <c r="Z448" s="12"/>
    </row>
    <row r="449" spans="1:26" ht="15" hidden="1" customHeight="1" x14ac:dyDescent="0.3">
      <c r="A449" s="41" t="s">
        <v>859</v>
      </c>
      <c r="B449" s="42" t="s">
        <v>860</v>
      </c>
      <c r="C449" s="43">
        <v>0.03</v>
      </c>
      <c r="D449" s="43">
        <v>0.3</v>
      </c>
      <c r="E449" s="44" t="s">
        <v>861</v>
      </c>
      <c r="F449" s="209">
        <v>350</v>
      </c>
      <c r="G449" s="46">
        <f t="shared" ref="G449:G458" si="133">F449*0.9</f>
        <v>315</v>
      </c>
      <c r="H449" s="46">
        <f t="shared" ref="H449:H458" si="134">F449*0.85</f>
        <v>297.5</v>
      </c>
      <c r="I449" s="46">
        <f t="shared" ref="I449:I458" si="135">F449*0.8</f>
        <v>280</v>
      </c>
      <c r="J449" s="46">
        <f t="shared" ref="J449:J458" si="136">F449*0.75</f>
        <v>262.5</v>
      </c>
      <c r="K449" s="46">
        <f t="shared" ref="K449:K458" si="137">F449*0.7</f>
        <v>244.99999999999997</v>
      </c>
      <c r="L449" s="46">
        <f t="shared" ref="L449:L458" si="138">F449*0.65</f>
        <v>227.5</v>
      </c>
      <c r="M449" s="46">
        <f t="shared" ref="M449:M458" si="139">F449*0.6</f>
        <v>210</v>
      </c>
      <c r="N449" s="47"/>
      <c r="O449" s="36" t="e">
        <f t="shared" ref="O449:O451" si="140">(N449+#REF!)*F449</f>
        <v>#REF!</v>
      </c>
      <c r="P449" s="43">
        <f t="shared" ref="P449:P458" si="141">N449*C449</f>
        <v>0</v>
      </c>
      <c r="Q449" s="49">
        <f t="shared" ref="Q449:Q458" si="142">N449*D449</f>
        <v>0</v>
      </c>
      <c r="R449" s="43"/>
      <c r="S449" s="50" t="str">
        <f>VLOOKUP(A449,Лист1!$B$2:$H$243,5,0)</f>
        <v>2000000038896</v>
      </c>
      <c r="T449" s="43"/>
      <c r="U449" s="51"/>
      <c r="V449" s="51"/>
      <c r="W449" s="51"/>
      <c r="X449" s="51"/>
      <c r="Y449" s="51"/>
      <c r="Z449" s="51"/>
    </row>
    <row r="450" spans="1:26" ht="15" hidden="1" customHeight="1" x14ac:dyDescent="0.3">
      <c r="A450" s="41" t="s">
        <v>862</v>
      </c>
      <c r="B450" s="42" t="s">
        <v>863</v>
      </c>
      <c r="C450" s="43">
        <v>0.03</v>
      </c>
      <c r="D450" s="43">
        <v>0.3</v>
      </c>
      <c r="E450" s="44" t="s">
        <v>861</v>
      </c>
      <c r="F450" s="209">
        <v>350</v>
      </c>
      <c r="G450" s="46">
        <f t="shared" si="133"/>
        <v>315</v>
      </c>
      <c r="H450" s="46">
        <f t="shared" si="134"/>
        <v>297.5</v>
      </c>
      <c r="I450" s="46">
        <f t="shared" si="135"/>
        <v>280</v>
      </c>
      <c r="J450" s="46">
        <f t="shared" si="136"/>
        <v>262.5</v>
      </c>
      <c r="K450" s="46">
        <f t="shared" si="137"/>
        <v>244.99999999999997</v>
      </c>
      <c r="L450" s="46">
        <f t="shared" si="138"/>
        <v>227.5</v>
      </c>
      <c r="M450" s="46">
        <f t="shared" si="139"/>
        <v>210</v>
      </c>
      <c r="N450" s="47"/>
      <c r="O450" s="36" t="e">
        <f t="shared" si="140"/>
        <v>#REF!</v>
      </c>
      <c r="P450" s="43">
        <f t="shared" si="141"/>
        <v>0</v>
      </c>
      <c r="Q450" s="49">
        <f t="shared" si="142"/>
        <v>0</v>
      </c>
      <c r="R450" s="43"/>
      <c r="S450" s="50" t="str">
        <f>VLOOKUP(A450,Лист1!$B$2:$H$243,5,0)</f>
        <v>2000000038872</v>
      </c>
      <c r="T450" s="43"/>
      <c r="U450" s="51"/>
      <c r="V450" s="51"/>
      <c r="W450" s="51"/>
      <c r="X450" s="51"/>
      <c r="Y450" s="51"/>
      <c r="Z450" s="51"/>
    </row>
    <row r="451" spans="1:26" ht="15" hidden="1" customHeight="1" x14ac:dyDescent="0.3">
      <c r="A451" s="41" t="s">
        <v>864</v>
      </c>
      <c r="B451" s="42" t="s">
        <v>865</v>
      </c>
      <c r="C451" s="43">
        <v>0.03</v>
      </c>
      <c r="D451" s="43">
        <v>0.3</v>
      </c>
      <c r="E451" s="44" t="s">
        <v>861</v>
      </c>
      <c r="F451" s="209">
        <v>350</v>
      </c>
      <c r="G451" s="46">
        <f t="shared" si="133"/>
        <v>315</v>
      </c>
      <c r="H451" s="46">
        <f t="shared" si="134"/>
        <v>297.5</v>
      </c>
      <c r="I451" s="46">
        <f t="shared" si="135"/>
        <v>280</v>
      </c>
      <c r="J451" s="46">
        <f t="shared" si="136"/>
        <v>262.5</v>
      </c>
      <c r="K451" s="46">
        <f t="shared" si="137"/>
        <v>244.99999999999997</v>
      </c>
      <c r="L451" s="46">
        <f t="shared" si="138"/>
        <v>227.5</v>
      </c>
      <c r="M451" s="46">
        <f t="shared" si="139"/>
        <v>210</v>
      </c>
      <c r="N451" s="47"/>
      <c r="O451" s="36" t="e">
        <f t="shared" si="140"/>
        <v>#REF!</v>
      </c>
      <c r="P451" s="43">
        <f t="shared" si="141"/>
        <v>0</v>
      </c>
      <c r="Q451" s="49">
        <f t="shared" si="142"/>
        <v>0</v>
      </c>
      <c r="R451" s="43"/>
      <c r="S451" s="50" t="str">
        <f>VLOOKUP(A451,Лист1!$B$2:$H$243,5,0)</f>
        <v>2000000038889</v>
      </c>
      <c r="T451" s="43"/>
      <c r="U451" s="51"/>
      <c r="V451" s="51"/>
      <c r="W451" s="51"/>
      <c r="X451" s="51"/>
      <c r="Y451" s="51"/>
      <c r="Z451" s="51"/>
    </row>
    <row r="452" spans="1:26" ht="15" customHeight="1" x14ac:dyDescent="0.3">
      <c r="A452" s="30" t="s">
        <v>866</v>
      </c>
      <c r="B452" s="39" t="s">
        <v>867</v>
      </c>
      <c r="C452" s="40">
        <v>0.03</v>
      </c>
      <c r="D452" s="10">
        <v>0.3</v>
      </c>
      <c r="E452" s="32" t="s">
        <v>861</v>
      </c>
      <c r="F452" s="113">
        <v>400</v>
      </c>
      <c r="G452" s="34">
        <f t="shared" si="133"/>
        <v>360</v>
      </c>
      <c r="H452" s="34">
        <f t="shared" si="134"/>
        <v>340</v>
      </c>
      <c r="I452" s="34">
        <f t="shared" si="135"/>
        <v>320</v>
      </c>
      <c r="J452" s="34">
        <f t="shared" si="136"/>
        <v>300</v>
      </c>
      <c r="K452" s="34">
        <f t="shared" si="137"/>
        <v>280</v>
      </c>
      <c r="L452" s="34">
        <f t="shared" si="138"/>
        <v>260</v>
      </c>
      <c r="M452" s="34">
        <f t="shared" si="139"/>
        <v>240</v>
      </c>
      <c r="N452" s="35"/>
      <c r="O452" s="36">
        <f t="shared" ref="O452:O458" si="143">N452*F452</f>
        <v>0</v>
      </c>
      <c r="P452" s="10">
        <f t="shared" si="141"/>
        <v>0</v>
      </c>
      <c r="Q452" s="37">
        <f t="shared" si="142"/>
        <v>0</v>
      </c>
      <c r="R452" s="10"/>
      <c r="S452" s="38">
        <f>VLOOKUP(A452,Лист1!$B$2:$H$243,5,0)</f>
        <v>2000000056760</v>
      </c>
      <c r="T452" s="10"/>
      <c r="U452" s="12"/>
      <c r="V452" s="12"/>
      <c r="W452" s="12"/>
      <c r="X452" s="12"/>
      <c r="Y452" s="12"/>
      <c r="Z452" s="12"/>
    </row>
    <row r="453" spans="1:26" ht="15" customHeight="1" x14ac:dyDescent="0.3">
      <c r="A453" s="30" t="s">
        <v>868</v>
      </c>
      <c r="B453" s="39" t="s">
        <v>869</v>
      </c>
      <c r="C453" s="86">
        <v>0.03</v>
      </c>
      <c r="D453" s="10">
        <v>0.3</v>
      </c>
      <c r="E453" s="32" t="s">
        <v>861</v>
      </c>
      <c r="F453" s="113">
        <v>400</v>
      </c>
      <c r="G453" s="34">
        <f t="shared" si="133"/>
        <v>360</v>
      </c>
      <c r="H453" s="34">
        <f t="shared" si="134"/>
        <v>340</v>
      </c>
      <c r="I453" s="34">
        <f t="shared" si="135"/>
        <v>320</v>
      </c>
      <c r="J453" s="34">
        <f t="shared" si="136"/>
        <v>300</v>
      </c>
      <c r="K453" s="34">
        <f t="shared" si="137"/>
        <v>280</v>
      </c>
      <c r="L453" s="34">
        <f t="shared" si="138"/>
        <v>260</v>
      </c>
      <c r="M453" s="34">
        <f t="shared" si="139"/>
        <v>240</v>
      </c>
      <c r="N453" s="35"/>
      <c r="O453" s="36">
        <f t="shared" si="143"/>
        <v>0</v>
      </c>
      <c r="P453" s="10">
        <f t="shared" si="141"/>
        <v>0</v>
      </c>
      <c r="Q453" s="37">
        <f t="shared" si="142"/>
        <v>0</v>
      </c>
      <c r="R453" s="10"/>
      <c r="S453" s="38" t="str">
        <f>VLOOKUP(A453,Лист1!$B$2:$H$243,5,0)</f>
        <v>2000000039480</v>
      </c>
      <c r="T453" s="10"/>
      <c r="U453" s="12"/>
      <c r="V453" s="12"/>
      <c r="W453" s="12"/>
      <c r="X453" s="12"/>
      <c r="Y453" s="12"/>
      <c r="Z453" s="12"/>
    </row>
    <row r="454" spans="1:26" ht="15" customHeight="1" x14ac:dyDescent="0.3">
      <c r="A454" s="30" t="s">
        <v>870</v>
      </c>
      <c r="B454" s="39" t="s">
        <v>871</v>
      </c>
      <c r="C454" s="86">
        <v>0.23</v>
      </c>
      <c r="D454" s="10">
        <v>0</v>
      </c>
      <c r="E454" s="32" t="s">
        <v>861</v>
      </c>
      <c r="F454" s="113">
        <v>500</v>
      </c>
      <c r="G454" s="34">
        <f t="shared" si="133"/>
        <v>450</v>
      </c>
      <c r="H454" s="34">
        <f t="shared" si="134"/>
        <v>425</v>
      </c>
      <c r="I454" s="34">
        <f t="shared" si="135"/>
        <v>400</v>
      </c>
      <c r="J454" s="34">
        <f t="shared" si="136"/>
        <v>375</v>
      </c>
      <c r="K454" s="34">
        <f t="shared" si="137"/>
        <v>350</v>
      </c>
      <c r="L454" s="34">
        <f t="shared" si="138"/>
        <v>325</v>
      </c>
      <c r="M454" s="34">
        <f t="shared" si="139"/>
        <v>300</v>
      </c>
      <c r="N454" s="35"/>
      <c r="O454" s="36">
        <f t="shared" si="143"/>
        <v>0</v>
      </c>
      <c r="P454" s="10">
        <f t="shared" si="141"/>
        <v>0</v>
      </c>
      <c r="Q454" s="37">
        <f t="shared" si="142"/>
        <v>0</v>
      </c>
      <c r="R454" s="10"/>
      <c r="S454" s="38">
        <v>2000000080628</v>
      </c>
      <c r="T454" s="10"/>
      <c r="U454" s="12"/>
      <c r="V454" s="12"/>
      <c r="W454" s="12"/>
      <c r="X454" s="12"/>
      <c r="Y454" s="12"/>
      <c r="Z454" s="12"/>
    </row>
    <row r="455" spans="1:26" ht="15" customHeight="1" x14ac:dyDescent="0.3">
      <c r="A455" s="118" t="s">
        <v>872</v>
      </c>
      <c r="B455" s="119" t="s">
        <v>873</v>
      </c>
      <c r="C455" s="291">
        <v>0.03</v>
      </c>
      <c r="D455" s="122">
        <v>0.3</v>
      </c>
      <c r="E455" s="170" t="s">
        <v>23</v>
      </c>
      <c r="F455" s="292">
        <v>1000</v>
      </c>
      <c r="G455" s="120">
        <f t="shared" si="133"/>
        <v>900</v>
      </c>
      <c r="H455" s="120">
        <f t="shared" si="134"/>
        <v>850</v>
      </c>
      <c r="I455" s="120">
        <f t="shared" si="135"/>
        <v>800</v>
      </c>
      <c r="J455" s="120">
        <f t="shared" si="136"/>
        <v>750</v>
      </c>
      <c r="K455" s="120">
        <f t="shared" si="137"/>
        <v>700</v>
      </c>
      <c r="L455" s="120">
        <f t="shared" si="138"/>
        <v>650</v>
      </c>
      <c r="M455" s="120">
        <f t="shared" si="139"/>
        <v>600</v>
      </c>
      <c r="N455" s="127"/>
      <c r="O455" s="171">
        <f t="shared" si="143"/>
        <v>0</v>
      </c>
      <c r="P455" s="122">
        <f t="shared" si="141"/>
        <v>0</v>
      </c>
      <c r="Q455" s="123">
        <f t="shared" si="142"/>
        <v>0</v>
      </c>
      <c r="R455" s="122"/>
      <c r="S455" s="293" t="str">
        <f>VLOOKUP(A455,Лист1!$B$2:$H$243,5,0)</f>
        <v>2000000039558</v>
      </c>
      <c r="T455" s="10"/>
      <c r="U455" s="12"/>
      <c r="V455" s="12"/>
      <c r="W455" s="12"/>
      <c r="X455" s="12"/>
      <c r="Y455" s="12"/>
      <c r="Z455" s="12"/>
    </row>
    <row r="456" spans="1:26" ht="15" hidden="1" customHeight="1" x14ac:dyDescent="0.3">
      <c r="A456" s="145" t="s">
        <v>874</v>
      </c>
      <c r="B456" s="146" t="s">
        <v>875</v>
      </c>
      <c r="C456" s="148">
        <v>0.03</v>
      </c>
      <c r="D456" s="148">
        <v>0.3</v>
      </c>
      <c r="E456" s="149" t="s">
        <v>23</v>
      </c>
      <c r="F456" s="294">
        <v>1000</v>
      </c>
      <c r="G456" s="152">
        <f t="shared" si="133"/>
        <v>900</v>
      </c>
      <c r="H456" s="152">
        <f t="shared" si="134"/>
        <v>850</v>
      </c>
      <c r="I456" s="152">
        <f t="shared" si="135"/>
        <v>800</v>
      </c>
      <c r="J456" s="152">
        <f t="shared" si="136"/>
        <v>750</v>
      </c>
      <c r="K456" s="152">
        <f t="shared" si="137"/>
        <v>700</v>
      </c>
      <c r="L456" s="152">
        <f t="shared" si="138"/>
        <v>650</v>
      </c>
      <c r="M456" s="152">
        <f t="shared" si="139"/>
        <v>600</v>
      </c>
      <c r="N456" s="207"/>
      <c r="O456" s="151">
        <f t="shared" si="143"/>
        <v>0</v>
      </c>
      <c r="P456" s="148">
        <f t="shared" si="141"/>
        <v>0</v>
      </c>
      <c r="Q456" s="166">
        <f t="shared" si="142"/>
        <v>0</v>
      </c>
      <c r="R456" s="148"/>
      <c r="S456" s="50" t="str">
        <f>VLOOKUP(A456,Лист1!$B$2:$H$243,5,0)</f>
        <v>2000000039534</v>
      </c>
      <c r="T456" s="43"/>
      <c r="U456" s="51"/>
      <c r="V456" s="51"/>
      <c r="W456" s="51"/>
      <c r="X456" s="51"/>
      <c r="Y456" s="51"/>
      <c r="Z456" s="51"/>
    </row>
    <row r="457" spans="1:26" ht="15" hidden="1" customHeight="1" x14ac:dyDescent="0.3">
      <c r="A457" s="41" t="s">
        <v>876</v>
      </c>
      <c r="B457" s="42" t="s">
        <v>877</v>
      </c>
      <c r="C457" s="43">
        <v>0.03</v>
      </c>
      <c r="D457" s="43">
        <v>0.3</v>
      </c>
      <c r="E457" s="44" t="s">
        <v>23</v>
      </c>
      <c r="F457" s="209">
        <v>1000</v>
      </c>
      <c r="G457" s="46">
        <f t="shared" si="133"/>
        <v>900</v>
      </c>
      <c r="H457" s="46">
        <f t="shared" si="134"/>
        <v>850</v>
      </c>
      <c r="I457" s="46">
        <f t="shared" si="135"/>
        <v>800</v>
      </c>
      <c r="J457" s="46">
        <f t="shared" si="136"/>
        <v>750</v>
      </c>
      <c r="K457" s="46">
        <f t="shared" si="137"/>
        <v>700</v>
      </c>
      <c r="L457" s="46">
        <f t="shared" si="138"/>
        <v>650</v>
      </c>
      <c r="M457" s="46">
        <f t="shared" si="139"/>
        <v>600</v>
      </c>
      <c r="N457" s="47"/>
      <c r="O457" s="48">
        <f t="shared" si="143"/>
        <v>0</v>
      </c>
      <c r="P457" s="43">
        <f t="shared" si="141"/>
        <v>0</v>
      </c>
      <c r="Q457" s="49">
        <f t="shared" si="142"/>
        <v>0</v>
      </c>
      <c r="R457" s="43"/>
      <c r="S457" s="50" t="str">
        <f>VLOOKUP(A457,Лист1!$B$2:$H$243,5,0)</f>
        <v>2000000039565</v>
      </c>
      <c r="T457" s="10"/>
      <c r="U457" s="12"/>
      <c r="V457" s="12"/>
      <c r="W457" s="12"/>
      <c r="X457" s="12"/>
      <c r="Y457" s="12"/>
      <c r="Z457" s="12"/>
    </row>
    <row r="458" spans="1:26" ht="15" hidden="1" customHeight="1" x14ac:dyDescent="0.3">
      <c r="A458" s="295" t="s">
        <v>878</v>
      </c>
      <c r="B458" s="296" t="s">
        <v>879</v>
      </c>
      <c r="C458" s="203">
        <v>0.03</v>
      </c>
      <c r="D458" s="203">
        <v>0.3</v>
      </c>
      <c r="E458" s="274" t="s">
        <v>23</v>
      </c>
      <c r="F458" s="297">
        <v>1000</v>
      </c>
      <c r="G458" s="205">
        <f t="shared" si="133"/>
        <v>900</v>
      </c>
      <c r="H458" s="205">
        <f t="shared" si="134"/>
        <v>850</v>
      </c>
      <c r="I458" s="205">
        <f t="shared" si="135"/>
        <v>800</v>
      </c>
      <c r="J458" s="205">
        <f t="shared" si="136"/>
        <v>750</v>
      </c>
      <c r="K458" s="205">
        <f t="shared" si="137"/>
        <v>700</v>
      </c>
      <c r="L458" s="205">
        <f t="shared" si="138"/>
        <v>650</v>
      </c>
      <c r="M458" s="205">
        <f t="shared" si="139"/>
        <v>600</v>
      </c>
      <c r="N458" s="298"/>
      <c r="O458" s="275">
        <f t="shared" si="143"/>
        <v>0</v>
      </c>
      <c r="P458" s="203">
        <f t="shared" si="141"/>
        <v>0</v>
      </c>
      <c r="Q458" s="206">
        <f t="shared" si="142"/>
        <v>0</v>
      </c>
      <c r="R458" s="43"/>
      <c r="S458" s="50" t="str">
        <f>VLOOKUP(A458,Лист1!$B$2:$H$243,5,0)</f>
        <v>2000000039541</v>
      </c>
      <c r="T458" s="10"/>
      <c r="U458" s="12"/>
      <c r="V458" s="12"/>
      <c r="W458" s="12"/>
      <c r="X458" s="12"/>
      <c r="Y458" s="12"/>
      <c r="Z458" s="12"/>
    </row>
    <row r="459" spans="1:26" ht="15.75" customHeight="1" x14ac:dyDescent="0.3">
      <c r="A459" s="12"/>
      <c r="B459" s="12"/>
      <c r="C459" s="10"/>
      <c r="D459" s="10"/>
      <c r="E459" s="12"/>
      <c r="F459" s="10"/>
      <c r="G459" s="10"/>
      <c r="H459" s="10"/>
      <c r="I459" s="10"/>
      <c r="J459" s="10"/>
      <c r="K459" s="10"/>
      <c r="L459" s="10"/>
      <c r="M459" s="10"/>
      <c r="N459" s="10"/>
      <c r="O459" s="34"/>
      <c r="P459" s="10"/>
      <c r="Q459" s="10"/>
      <c r="R459" s="10"/>
      <c r="S459" s="95"/>
      <c r="T459" s="10"/>
      <c r="U459" s="12"/>
      <c r="V459" s="12"/>
      <c r="W459" s="12"/>
      <c r="X459" s="12"/>
      <c r="Y459" s="12"/>
      <c r="Z459" s="12"/>
    </row>
    <row r="460" spans="1:26" ht="15.75" customHeight="1" x14ac:dyDescent="0.3">
      <c r="A460" s="12"/>
      <c r="B460" s="12"/>
      <c r="C460" s="10"/>
      <c r="D460" s="10"/>
      <c r="E460" s="12"/>
      <c r="F460" s="10"/>
      <c r="G460" s="10"/>
      <c r="H460" s="10"/>
      <c r="I460" s="10"/>
      <c r="J460" s="10"/>
      <c r="K460" s="10"/>
      <c r="L460" s="10"/>
      <c r="M460" s="10"/>
      <c r="N460" s="10"/>
      <c r="O460" s="34"/>
      <c r="P460" s="10"/>
      <c r="Q460" s="10"/>
      <c r="R460" s="10"/>
      <c r="S460" s="95"/>
      <c r="T460" s="10"/>
      <c r="U460" s="12"/>
      <c r="V460" s="12"/>
      <c r="W460" s="12"/>
      <c r="X460" s="12"/>
      <c r="Y460" s="12"/>
      <c r="Z460" s="12"/>
    </row>
    <row r="461" spans="1:26" ht="15.75" customHeight="1" x14ac:dyDescent="0.3">
      <c r="A461" s="12"/>
      <c r="B461" s="12"/>
      <c r="C461" s="10"/>
      <c r="D461" s="10"/>
      <c r="E461" s="12"/>
      <c r="F461" s="10"/>
      <c r="G461" s="10"/>
      <c r="H461" s="10"/>
      <c r="I461" s="10"/>
      <c r="J461" s="10"/>
      <c r="K461" s="10"/>
      <c r="L461" s="10"/>
      <c r="M461" s="10"/>
      <c r="N461" s="10"/>
      <c r="O461" s="34"/>
      <c r="P461" s="10"/>
      <c r="Q461" s="10"/>
      <c r="R461" s="10"/>
      <c r="S461" s="95"/>
      <c r="T461" s="10"/>
      <c r="U461" s="12"/>
      <c r="V461" s="12"/>
      <c r="W461" s="12"/>
      <c r="X461" s="12"/>
      <c r="Y461" s="12"/>
      <c r="Z461" s="12"/>
    </row>
    <row r="462" spans="1:26" ht="15.75" customHeight="1" x14ac:dyDescent="0.3">
      <c r="A462" s="12"/>
      <c r="B462" s="12"/>
      <c r="C462" s="10"/>
      <c r="D462" s="10"/>
      <c r="E462" s="12"/>
      <c r="F462" s="10"/>
      <c r="G462" s="10"/>
      <c r="H462" s="10"/>
      <c r="I462" s="10"/>
      <c r="J462" s="10"/>
      <c r="K462" s="10"/>
      <c r="L462" s="10"/>
      <c r="M462" s="10"/>
      <c r="N462" s="10"/>
      <c r="O462" s="34"/>
      <c r="P462" s="10"/>
      <c r="Q462" s="10"/>
      <c r="R462" s="10"/>
      <c r="S462" s="95"/>
      <c r="T462" s="10"/>
      <c r="U462" s="12"/>
      <c r="V462" s="12"/>
      <c r="W462" s="12"/>
      <c r="X462" s="12"/>
      <c r="Y462" s="12"/>
      <c r="Z462" s="12"/>
    </row>
    <row r="463" spans="1:26" ht="15.75" customHeight="1" x14ac:dyDescent="0.3">
      <c r="A463" s="12"/>
      <c r="B463" s="12"/>
      <c r="C463" s="10"/>
      <c r="D463" s="10"/>
      <c r="E463" s="12"/>
      <c r="F463" s="10"/>
      <c r="G463" s="10"/>
      <c r="H463" s="10"/>
      <c r="I463" s="10"/>
      <c r="J463" s="10"/>
      <c r="K463" s="10"/>
      <c r="L463" s="10"/>
      <c r="M463" s="10"/>
      <c r="N463" s="10"/>
      <c r="O463" s="34"/>
      <c r="P463" s="10"/>
      <c r="Q463" s="10"/>
      <c r="R463" s="10"/>
      <c r="S463" s="95"/>
      <c r="T463" s="10"/>
      <c r="U463" s="12"/>
      <c r="V463" s="12"/>
      <c r="W463" s="12"/>
      <c r="X463" s="12"/>
      <c r="Y463" s="12"/>
      <c r="Z463" s="12"/>
    </row>
    <row r="464" spans="1:26" ht="15.75" customHeight="1" x14ac:dyDescent="0.3">
      <c r="A464" s="12"/>
      <c r="B464" s="12"/>
      <c r="C464" s="10"/>
      <c r="D464" s="10"/>
      <c r="E464" s="12"/>
      <c r="F464" s="10"/>
      <c r="G464" s="10"/>
      <c r="H464" s="10"/>
      <c r="I464" s="10"/>
      <c r="J464" s="10"/>
      <c r="K464" s="10"/>
      <c r="L464" s="10"/>
      <c r="M464" s="10"/>
      <c r="N464" s="10"/>
      <c r="O464" s="34"/>
      <c r="P464" s="10"/>
      <c r="Q464" s="10"/>
      <c r="R464" s="10"/>
      <c r="S464" s="95"/>
      <c r="T464" s="10"/>
      <c r="U464" s="12"/>
      <c r="V464" s="12"/>
      <c r="W464" s="12"/>
      <c r="X464" s="12"/>
      <c r="Y464" s="12"/>
      <c r="Z464" s="12"/>
    </row>
    <row r="465" spans="1:26" ht="15.75" customHeight="1" x14ac:dyDescent="0.3">
      <c r="A465" s="12"/>
      <c r="B465" s="12"/>
      <c r="C465" s="10"/>
      <c r="D465" s="10"/>
      <c r="E465" s="12"/>
      <c r="F465" s="10"/>
      <c r="G465" s="10"/>
      <c r="H465" s="10"/>
      <c r="I465" s="10"/>
      <c r="J465" s="10"/>
      <c r="K465" s="10"/>
      <c r="L465" s="10"/>
      <c r="M465" s="10"/>
      <c r="N465" s="10"/>
      <c r="O465" s="34"/>
      <c r="P465" s="10"/>
      <c r="Q465" s="10"/>
      <c r="R465" s="10"/>
      <c r="S465" s="95"/>
      <c r="T465" s="10"/>
      <c r="U465" s="12"/>
      <c r="V465" s="12"/>
      <c r="W465" s="12"/>
      <c r="X465" s="12"/>
      <c r="Y465" s="12"/>
      <c r="Z465" s="12"/>
    </row>
    <row r="466" spans="1:26" ht="15.75" customHeight="1" x14ac:dyDescent="0.3">
      <c r="A466" s="12"/>
      <c r="B466" s="12"/>
      <c r="C466" s="10"/>
      <c r="D466" s="10"/>
      <c r="E466" s="12"/>
      <c r="F466" s="10"/>
      <c r="G466" s="10"/>
      <c r="H466" s="10"/>
      <c r="I466" s="10"/>
      <c r="J466" s="10"/>
      <c r="K466" s="10"/>
      <c r="L466" s="10"/>
      <c r="M466" s="10"/>
      <c r="N466" s="10"/>
      <c r="O466" s="34"/>
      <c r="P466" s="10"/>
      <c r="Q466" s="10"/>
      <c r="R466" s="10"/>
      <c r="S466" s="95"/>
      <c r="T466" s="10"/>
      <c r="U466" s="12"/>
      <c r="V466" s="12"/>
      <c r="W466" s="12"/>
      <c r="X466" s="12"/>
      <c r="Y466" s="12"/>
      <c r="Z466" s="12"/>
    </row>
    <row r="467" spans="1:26" ht="15.75" customHeight="1" x14ac:dyDescent="0.3">
      <c r="A467" s="12"/>
      <c r="B467" s="12"/>
      <c r="C467" s="10"/>
      <c r="D467" s="10"/>
      <c r="E467" s="12"/>
      <c r="F467" s="10"/>
      <c r="G467" s="10"/>
      <c r="H467" s="10"/>
      <c r="I467" s="10"/>
      <c r="J467" s="10"/>
      <c r="K467" s="10"/>
      <c r="L467" s="10"/>
      <c r="M467" s="10"/>
      <c r="N467" s="10"/>
      <c r="O467" s="34"/>
      <c r="P467" s="10"/>
      <c r="Q467" s="10"/>
      <c r="R467" s="10"/>
      <c r="S467" s="95"/>
      <c r="T467" s="10"/>
      <c r="U467" s="12"/>
      <c r="V467" s="12"/>
      <c r="W467" s="12"/>
      <c r="X467" s="12"/>
      <c r="Y467" s="12"/>
      <c r="Z467" s="12"/>
    </row>
    <row r="468" spans="1:26" ht="15.75" customHeight="1" x14ac:dyDescent="0.3">
      <c r="A468" s="12"/>
      <c r="B468" s="12"/>
      <c r="C468" s="10"/>
      <c r="D468" s="10"/>
      <c r="E468" s="12"/>
      <c r="F468" s="10"/>
      <c r="G468" s="10"/>
      <c r="H468" s="10"/>
      <c r="I468" s="10"/>
      <c r="J468" s="10"/>
      <c r="K468" s="10"/>
      <c r="L468" s="10"/>
      <c r="M468" s="10"/>
      <c r="N468" s="10"/>
      <c r="O468" s="34"/>
      <c r="P468" s="10"/>
      <c r="Q468" s="10"/>
      <c r="R468" s="10"/>
      <c r="S468" s="95"/>
      <c r="T468" s="10"/>
      <c r="U468" s="12"/>
      <c r="V468" s="12"/>
      <c r="W468" s="12"/>
      <c r="X468" s="12"/>
      <c r="Y468" s="12"/>
      <c r="Z468" s="12"/>
    </row>
    <row r="469" spans="1:26" ht="15.75" customHeight="1" x14ac:dyDescent="0.3">
      <c r="A469" s="12"/>
      <c r="B469" s="12"/>
      <c r="C469" s="10"/>
      <c r="D469" s="10"/>
      <c r="E469" s="12"/>
      <c r="F469" s="10"/>
      <c r="G469" s="10"/>
      <c r="H469" s="10"/>
      <c r="I469" s="10"/>
      <c r="J469" s="10"/>
      <c r="K469" s="10"/>
      <c r="L469" s="10"/>
      <c r="M469" s="10"/>
      <c r="N469" s="10"/>
      <c r="O469" s="34"/>
      <c r="P469" s="10"/>
      <c r="Q469" s="10"/>
      <c r="R469" s="10"/>
      <c r="S469" s="95"/>
      <c r="T469" s="10"/>
      <c r="U469" s="12"/>
      <c r="V469" s="12"/>
      <c r="W469" s="12"/>
      <c r="X469" s="12"/>
      <c r="Y469" s="12"/>
      <c r="Z469" s="12"/>
    </row>
    <row r="470" spans="1:26" ht="15.75" customHeight="1" x14ac:dyDescent="0.3">
      <c r="A470" s="12"/>
      <c r="B470" s="12"/>
      <c r="C470" s="10"/>
      <c r="D470" s="10"/>
      <c r="E470" s="12"/>
      <c r="F470" s="10"/>
      <c r="G470" s="10"/>
      <c r="H470" s="10"/>
      <c r="I470" s="10"/>
      <c r="J470" s="10"/>
      <c r="K470" s="10"/>
      <c r="L470" s="10"/>
      <c r="M470" s="10"/>
      <c r="N470" s="10"/>
      <c r="O470" s="34"/>
      <c r="P470" s="10"/>
      <c r="Q470" s="10"/>
      <c r="R470" s="10"/>
      <c r="S470" s="95"/>
      <c r="T470" s="10"/>
      <c r="U470" s="12"/>
      <c r="V470" s="12"/>
      <c r="W470" s="12"/>
      <c r="X470" s="12"/>
      <c r="Y470" s="12"/>
      <c r="Z470" s="12"/>
    </row>
    <row r="471" spans="1:26" ht="15.75" customHeight="1" x14ac:dyDescent="0.3">
      <c r="A471" s="12"/>
      <c r="B471" s="12"/>
      <c r="C471" s="10"/>
      <c r="D471" s="10"/>
      <c r="E471" s="12"/>
      <c r="F471" s="10"/>
      <c r="G471" s="10"/>
      <c r="H471" s="10"/>
      <c r="I471" s="10"/>
      <c r="J471" s="10"/>
      <c r="K471" s="10"/>
      <c r="L471" s="10"/>
      <c r="M471" s="10"/>
      <c r="N471" s="10"/>
      <c r="O471" s="34"/>
      <c r="P471" s="10"/>
      <c r="Q471" s="10"/>
      <c r="R471" s="10"/>
      <c r="S471" s="95"/>
      <c r="T471" s="10"/>
      <c r="U471" s="12"/>
      <c r="V471" s="12"/>
      <c r="W471" s="12"/>
      <c r="X471" s="12"/>
      <c r="Y471" s="12"/>
      <c r="Z471" s="12"/>
    </row>
    <row r="472" spans="1:26" ht="15.75" customHeight="1" x14ac:dyDescent="0.3">
      <c r="A472" s="12"/>
      <c r="B472" s="12"/>
      <c r="C472" s="10"/>
      <c r="D472" s="10"/>
      <c r="E472" s="12"/>
      <c r="F472" s="10"/>
      <c r="G472" s="10"/>
      <c r="H472" s="10"/>
      <c r="I472" s="10"/>
      <c r="J472" s="10"/>
      <c r="K472" s="10"/>
      <c r="L472" s="10"/>
      <c r="M472" s="10"/>
      <c r="N472" s="10"/>
      <c r="O472" s="34"/>
      <c r="P472" s="10"/>
      <c r="Q472" s="10"/>
      <c r="R472" s="10"/>
      <c r="S472" s="95"/>
      <c r="T472" s="10"/>
      <c r="U472" s="12"/>
      <c r="V472" s="12"/>
      <c r="W472" s="12"/>
      <c r="X472" s="12"/>
      <c r="Y472" s="12"/>
      <c r="Z472" s="12"/>
    </row>
    <row r="473" spans="1:26" ht="15.75" customHeight="1" x14ac:dyDescent="0.3">
      <c r="A473" s="12"/>
      <c r="B473" s="12"/>
      <c r="C473" s="10"/>
      <c r="D473" s="10"/>
      <c r="E473" s="12"/>
      <c r="F473" s="10"/>
      <c r="G473" s="10"/>
      <c r="H473" s="10"/>
      <c r="I473" s="10"/>
      <c r="J473" s="10"/>
      <c r="K473" s="10"/>
      <c r="L473" s="10"/>
      <c r="M473" s="10"/>
      <c r="N473" s="10"/>
      <c r="O473" s="34"/>
      <c r="P473" s="10"/>
      <c r="Q473" s="10"/>
      <c r="R473" s="10"/>
      <c r="S473" s="95"/>
      <c r="T473" s="10"/>
      <c r="U473" s="12"/>
      <c r="V473" s="12"/>
      <c r="W473" s="12"/>
      <c r="X473" s="12"/>
      <c r="Y473" s="12"/>
      <c r="Z473" s="12"/>
    </row>
    <row r="474" spans="1:26" ht="15.75" customHeight="1" x14ac:dyDescent="0.3">
      <c r="A474" s="12"/>
      <c r="B474" s="12"/>
      <c r="C474" s="10"/>
      <c r="D474" s="10"/>
      <c r="E474" s="12"/>
      <c r="F474" s="10"/>
      <c r="G474" s="10"/>
      <c r="H474" s="10"/>
      <c r="I474" s="10"/>
      <c r="J474" s="10"/>
      <c r="K474" s="10"/>
      <c r="L474" s="10"/>
      <c r="M474" s="10"/>
      <c r="N474" s="10"/>
      <c r="O474" s="34"/>
      <c r="P474" s="10"/>
      <c r="Q474" s="10"/>
      <c r="R474" s="10"/>
      <c r="S474" s="95"/>
      <c r="T474" s="10"/>
      <c r="U474" s="12"/>
      <c r="V474" s="12"/>
      <c r="W474" s="12"/>
      <c r="X474" s="12"/>
      <c r="Y474" s="12"/>
      <c r="Z474" s="12"/>
    </row>
    <row r="475" spans="1:26" ht="15.75" customHeight="1" x14ac:dyDescent="0.3">
      <c r="A475" s="12"/>
      <c r="B475" s="12"/>
      <c r="C475" s="10"/>
      <c r="D475" s="10"/>
      <c r="E475" s="12"/>
      <c r="F475" s="10"/>
      <c r="G475" s="10"/>
      <c r="H475" s="10"/>
      <c r="I475" s="10"/>
      <c r="J475" s="10"/>
      <c r="K475" s="10"/>
      <c r="L475" s="10"/>
      <c r="M475" s="10"/>
      <c r="N475" s="10"/>
      <c r="O475" s="34"/>
      <c r="P475" s="10"/>
      <c r="Q475" s="10"/>
      <c r="R475" s="10"/>
      <c r="S475" s="95"/>
      <c r="T475" s="10"/>
      <c r="U475" s="12"/>
      <c r="V475" s="12"/>
      <c r="W475" s="12"/>
      <c r="X475" s="12"/>
      <c r="Y475" s="12"/>
      <c r="Z475" s="12"/>
    </row>
    <row r="476" spans="1:26" ht="15.75" customHeight="1" x14ac:dyDescent="0.3">
      <c r="A476" s="12"/>
      <c r="B476" s="12"/>
      <c r="C476" s="10"/>
      <c r="D476" s="10"/>
      <c r="E476" s="12"/>
      <c r="F476" s="10"/>
      <c r="G476" s="10"/>
      <c r="H476" s="10"/>
      <c r="I476" s="10"/>
      <c r="J476" s="10"/>
      <c r="K476" s="10"/>
      <c r="L476" s="10"/>
      <c r="M476" s="10"/>
      <c r="N476" s="10"/>
      <c r="O476" s="34"/>
      <c r="P476" s="10"/>
      <c r="Q476" s="10"/>
      <c r="R476" s="10"/>
      <c r="S476" s="95"/>
      <c r="T476" s="10"/>
      <c r="U476" s="12"/>
      <c r="V476" s="12"/>
      <c r="W476" s="12"/>
      <c r="X476" s="12"/>
      <c r="Y476" s="12"/>
      <c r="Z476" s="12"/>
    </row>
    <row r="477" spans="1:26" ht="15.75" customHeight="1" x14ac:dyDescent="0.3">
      <c r="A477" s="12"/>
      <c r="B477" s="12"/>
      <c r="C477" s="10"/>
      <c r="D477" s="10"/>
      <c r="E477" s="12"/>
      <c r="F477" s="10"/>
      <c r="G477" s="10"/>
      <c r="H477" s="10"/>
      <c r="I477" s="10"/>
      <c r="J477" s="10"/>
      <c r="K477" s="10"/>
      <c r="L477" s="10"/>
      <c r="M477" s="10"/>
      <c r="N477" s="10"/>
      <c r="O477" s="34"/>
      <c r="P477" s="10"/>
      <c r="Q477" s="10"/>
      <c r="R477" s="10"/>
      <c r="S477" s="95"/>
      <c r="T477" s="10"/>
      <c r="U477" s="12"/>
      <c r="V477" s="12"/>
      <c r="W477" s="12"/>
      <c r="X477" s="12"/>
      <c r="Y477" s="12"/>
      <c r="Z477" s="12"/>
    </row>
    <row r="478" spans="1:26" ht="15.75" customHeight="1" x14ac:dyDescent="0.3">
      <c r="A478" s="12"/>
      <c r="B478" s="12"/>
      <c r="C478" s="10"/>
      <c r="D478" s="10"/>
      <c r="E478" s="12"/>
      <c r="F478" s="10"/>
      <c r="G478" s="10"/>
      <c r="H478" s="10"/>
      <c r="I478" s="10"/>
      <c r="J478" s="10"/>
      <c r="K478" s="10"/>
      <c r="L478" s="10"/>
      <c r="M478" s="10"/>
      <c r="N478" s="10"/>
      <c r="O478" s="34"/>
      <c r="P478" s="10"/>
      <c r="Q478" s="10"/>
      <c r="R478" s="10"/>
      <c r="S478" s="95"/>
      <c r="T478" s="10"/>
      <c r="U478" s="12"/>
      <c r="V478" s="12"/>
      <c r="W478" s="12"/>
      <c r="X478" s="12"/>
      <c r="Y478" s="12"/>
      <c r="Z478" s="12"/>
    </row>
    <row r="479" spans="1:26" ht="15.75" customHeight="1" x14ac:dyDescent="0.3">
      <c r="A479" s="12"/>
      <c r="B479" s="12"/>
      <c r="C479" s="10"/>
      <c r="D479" s="10"/>
      <c r="E479" s="12"/>
      <c r="F479" s="10"/>
      <c r="G479" s="10"/>
      <c r="H479" s="10"/>
      <c r="I479" s="10"/>
      <c r="J479" s="10"/>
      <c r="K479" s="10"/>
      <c r="L479" s="10"/>
      <c r="M479" s="10"/>
      <c r="N479" s="10"/>
      <c r="O479" s="34"/>
      <c r="P479" s="10"/>
      <c r="Q479" s="10"/>
      <c r="R479" s="10"/>
      <c r="S479" s="95"/>
      <c r="T479" s="10"/>
      <c r="U479" s="12"/>
      <c r="V479" s="12"/>
      <c r="W479" s="12"/>
      <c r="X479" s="12"/>
      <c r="Y479" s="12"/>
      <c r="Z479" s="12"/>
    </row>
    <row r="480" spans="1:26" ht="15.75" customHeight="1" x14ac:dyDescent="0.3">
      <c r="A480" s="12"/>
      <c r="B480" s="12"/>
      <c r="C480" s="10"/>
      <c r="D480" s="10"/>
      <c r="E480" s="12"/>
      <c r="F480" s="10"/>
      <c r="G480" s="10"/>
      <c r="H480" s="10"/>
      <c r="I480" s="10"/>
      <c r="J480" s="10"/>
      <c r="K480" s="10"/>
      <c r="L480" s="10"/>
      <c r="M480" s="10"/>
      <c r="N480" s="10"/>
      <c r="O480" s="34"/>
      <c r="P480" s="10"/>
      <c r="Q480" s="10"/>
      <c r="R480" s="10"/>
      <c r="S480" s="95"/>
      <c r="T480" s="10"/>
      <c r="U480" s="12"/>
      <c r="V480" s="12"/>
      <c r="W480" s="12"/>
      <c r="X480" s="12"/>
      <c r="Y480" s="12"/>
      <c r="Z480" s="12"/>
    </row>
    <row r="481" spans="1:26" ht="15.75" customHeight="1" x14ac:dyDescent="0.3">
      <c r="A481" s="12"/>
      <c r="B481" s="12"/>
      <c r="C481" s="10"/>
      <c r="D481" s="10"/>
      <c r="E481" s="12"/>
      <c r="F481" s="10"/>
      <c r="G481" s="10"/>
      <c r="H481" s="10"/>
      <c r="I481" s="10"/>
      <c r="J481" s="10"/>
      <c r="K481" s="10"/>
      <c r="L481" s="10"/>
      <c r="M481" s="10"/>
      <c r="N481" s="10"/>
      <c r="O481" s="34"/>
      <c r="P481" s="10"/>
      <c r="Q481" s="10"/>
      <c r="R481" s="10"/>
      <c r="S481" s="95"/>
      <c r="T481" s="10"/>
      <c r="U481" s="12"/>
      <c r="V481" s="12"/>
      <c r="W481" s="12"/>
      <c r="X481" s="12"/>
      <c r="Y481" s="12"/>
      <c r="Z481" s="12"/>
    </row>
    <row r="482" spans="1:26" ht="15.75" customHeight="1" x14ac:dyDescent="0.3">
      <c r="A482" s="12"/>
      <c r="B482" s="12"/>
      <c r="C482" s="10"/>
      <c r="D482" s="10"/>
      <c r="E482" s="12"/>
      <c r="F482" s="10"/>
      <c r="G482" s="10"/>
      <c r="H482" s="10"/>
      <c r="I482" s="10"/>
      <c r="J482" s="10"/>
      <c r="K482" s="10"/>
      <c r="L482" s="10"/>
      <c r="M482" s="10"/>
      <c r="N482" s="10"/>
      <c r="O482" s="34"/>
      <c r="P482" s="10"/>
      <c r="Q482" s="10"/>
      <c r="R482" s="10"/>
      <c r="S482" s="95"/>
      <c r="T482" s="10"/>
      <c r="U482" s="12"/>
      <c r="V482" s="12"/>
      <c r="W482" s="12"/>
      <c r="X482" s="12"/>
      <c r="Y482" s="12"/>
      <c r="Z482" s="12"/>
    </row>
    <row r="483" spans="1:26" ht="15.75" customHeight="1" x14ac:dyDescent="0.3">
      <c r="A483" s="12"/>
      <c r="B483" s="12"/>
      <c r="C483" s="10"/>
      <c r="D483" s="10"/>
      <c r="E483" s="12"/>
      <c r="F483" s="10"/>
      <c r="G483" s="10"/>
      <c r="H483" s="10"/>
      <c r="I483" s="10"/>
      <c r="J483" s="10"/>
      <c r="K483" s="10"/>
      <c r="L483" s="10"/>
      <c r="M483" s="10"/>
      <c r="N483" s="10"/>
      <c r="O483" s="34"/>
      <c r="P483" s="10"/>
      <c r="Q483" s="10"/>
      <c r="R483" s="10"/>
      <c r="S483" s="95"/>
      <c r="T483" s="10"/>
      <c r="U483" s="12"/>
      <c r="V483" s="12"/>
      <c r="W483" s="12"/>
      <c r="X483" s="12"/>
      <c r="Y483" s="12"/>
      <c r="Z483" s="12"/>
    </row>
    <row r="484" spans="1:26" ht="15.75" customHeight="1" x14ac:dyDescent="0.3">
      <c r="A484" s="12"/>
      <c r="B484" s="12"/>
      <c r="C484" s="10"/>
      <c r="D484" s="10"/>
      <c r="E484" s="12"/>
      <c r="F484" s="10"/>
      <c r="G484" s="10"/>
      <c r="H484" s="10"/>
      <c r="I484" s="10"/>
      <c r="J484" s="10"/>
      <c r="K484" s="10"/>
      <c r="L484" s="10"/>
      <c r="M484" s="10"/>
      <c r="N484" s="10"/>
      <c r="O484" s="34"/>
      <c r="P484" s="10"/>
      <c r="Q484" s="10"/>
      <c r="R484" s="10"/>
      <c r="S484" s="95"/>
      <c r="T484" s="10"/>
      <c r="U484" s="12"/>
      <c r="V484" s="12"/>
      <c r="W484" s="12"/>
      <c r="X484" s="12"/>
      <c r="Y484" s="12"/>
      <c r="Z484" s="12"/>
    </row>
    <row r="485" spans="1:26" ht="15.75" customHeight="1" x14ac:dyDescent="0.3">
      <c r="A485" s="12"/>
      <c r="B485" s="12"/>
      <c r="C485" s="10"/>
      <c r="D485" s="10"/>
      <c r="E485" s="12"/>
      <c r="F485" s="10"/>
      <c r="G485" s="10"/>
      <c r="H485" s="10"/>
      <c r="I485" s="10"/>
      <c r="J485" s="10"/>
      <c r="K485" s="10"/>
      <c r="L485" s="10"/>
      <c r="M485" s="10"/>
      <c r="N485" s="10"/>
      <c r="O485" s="34"/>
      <c r="P485" s="10"/>
      <c r="Q485" s="10"/>
      <c r="R485" s="10"/>
      <c r="S485" s="95"/>
      <c r="T485" s="10"/>
      <c r="U485" s="12"/>
      <c r="V485" s="12"/>
      <c r="W485" s="12"/>
      <c r="X485" s="12"/>
      <c r="Y485" s="12"/>
      <c r="Z485" s="12"/>
    </row>
    <row r="486" spans="1:26" ht="15.75" customHeight="1" x14ac:dyDescent="0.3">
      <c r="A486" s="12"/>
      <c r="B486" s="12"/>
      <c r="C486" s="10"/>
      <c r="D486" s="10"/>
      <c r="E486" s="12"/>
      <c r="F486" s="10"/>
      <c r="G486" s="10"/>
      <c r="H486" s="10"/>
      <c r="I486" s="10"/>
      <c r="J486" s="10"/>
      <c r="K486" s="10"/>
      <c r="L486" s="10"/>
      <c r="M486" s="10"/>
      <c r="N486" s="10"/>
      <c r="O486" s="34"/>
      <c r="P486" s="10"/>
      <c r="Q486" s="10"/>
      <c r="R486" s="10"/>
      <c r="S486" s="95"/>
      <c r="T486" s="10"/>
      <c r="U486" s="12"/>
      <c r="V486" s="12"/>
      <c r="W486" s="12"/>
      <c r="X486" s="12"/>
      <c r="Y486" s="12"/>
      <c r="Z486" s="12"/>
    </row>
    <row r="487" spans="1:26" ht="15.75" customHeight="1" x14ac:dyDescent="0.3">
      <c r="A487" s="12"/>
      <c r="B487" s="12"/>
      <c r="C487" s="10"/>
      <c r="D487" s="10"/>
      <c r="E487" s="12"/>
      <c r="F487" s="10"/>
      <c r="G487" s="10"/>
      <c r="H487" s="10"/>
      <c r="I487" s="10"/>
      <c r="J487" s="10"/>
      <c r="K487" s="10"/>
      <c r="L487" s="10"/>
      <c r="M487" s="10"/>
      <c r="N487" s="10"/>
      <c r="O487" s="34"/>
      <c r="P487" s="10"/>
      <c r="Q487" s="10"/>
      <c r="R487" s="10"/>
      <c r="S487" s="95"/>
      <c r="T487" s="10"/>
      <c r="U487" s="12"/>
      <c r="V487" s="12"/>
      <c r="W487" s="12"/>
      <c r="X487" s="12"/>
      <c r="Y487" s="12"/>
      <c r="Z487" s="12"/>
    </row>
    <row r="488" spans="1:26" ht="15.75" customHeight="1" x14ac:dyDescent="0.3">
      <c r="A488" s="12"/>
      <c r="B488" s="12"/>
      <c r="C488" s="10"/>
      <c r="D488" s="10"/>
      <c r="E488" s="12"/>
      <c r="F488" s="10"/>
      <c r="G488" s="10"/>
      <c r="H488" s="10"/>
      <c r="I488" s="10"/>
      <c r="J488" s="10"/>
      <c r="K488" s="10"/>
      <c r="L488" s="10"/>
      <c r="M488" s="10"/>
      <c r="N488" s="10"/>
      <c r="O488" s="34"/>
      <c r="P488" s="10"/>
      <c r="Q488" s="10"/>
      <c r="R488" s="10"/>
      <c r="S488" s="95"/>
      <c r="T488" s="10"/>
      <c r="U488" s="12"/>
      <c r="V488" s="12"/>
      <c r="W488" s="12"/>
      <c r="X488" s="12"/>
      <c r="Y488" s="12"/>
      <c r="Z488" s="12"/>
    </row>
    <row r="489" spans="1:26" ht="15.75" customHeight="1" x14ac:dyDescent="0.3">
      <c r="A489" s="12"/>
      <c r="B489" s="12"/>
      <c r="C489" s="10"/>
      <c r="D489" s="10"/>
      <c r="E489" s="12"/>
      <c r="F489" s="10"/>
      <c r="G489" s="10"/>
      <c r="H489" s="10"/>
      <c r="I489" s="10"/>
      <c r="J489" s="10"/>
      <c r="K489" s="10"/>
      <c r="L489" s="10"/>
      <c r="M489" s="10"/>
      <c r="N489" s="10"/>
      <c r="O489" s="34"/>
      <c r="P489" s="10"/>
      <c r="Q489" s="10"/>
      <c r="R489" s="10"/>
      <c r="S489" s="95"/>
      <c r="T489" s="10"/>
      <c r="U489" s="12"/>
      <c r="V489" s="12"/>
      <c r="W489" s="12"/>
      <c r="X489" s="12"/>
      <c r="Y489" s="12"/>
      <c r="Z489" s="12"/>
    </row>
    <row r="490" spans="1:26" ht="15.75" customHeight="1" x14ac:dyDescent="0.3">
      <c r="A490" s="12"/>
      <c r="B490" s="12"/>
      <c r="C490" s="10"/>
      <c r="D490" s="10"/>
      <c r="E490" s="12"/>
      <c r="F490" s="10"/>
      <c r="G490" s="10"/>
      <c r="H490" s="10"/>
      <c r="I490" s="10"/>
      <c r="J490" s="10"/>
      <c r="K490" s="10"/>
      <c r="L490" s="10"/>
      <c r="M490" s="10"/>
      <c r="N490" s="10"/>
      <c r="O490" s="34"/>
      <c r="P490" s="10"/>
      <c r="Q490" s="10"/>
      <c r="R490" s="10"/>
      <c r="S490" s="95"/>
      <c r="T490" s="10"/>
      <c r="U490" s="12"/>
      <c r="V490" s="12"/>
      <c r="W490" s="12"/>
      <c r="X490" s="12"/>
      <c r="Y490" s="12"/>
      <c r="Z490" s="12"/>
    </row>
    <row r="491" spans="1:26" ht="15.75" customHeight="1" x14ac:dyDescent="0.3">
      <c r="A491" s="12"/>
      <c r="B491" s="12"/>
      <c r="C491" s="10"/>
      <c r="D491" s="10"/>
      <c r="E491" s="12"/>
      <c r="F491" s="10"/>
      <c r="G491" s="10"/>
      <c r="H491" s="10"/>
      <c r="I491" s="10"/>
      <c r="J491" s="10"/>
      <c r="K491" s="10"/>
      <c r="L491" s="10"/>
      <c r="M491" s="10"/>
      <c r="N491" s="10"/>
      <c r="O491" s="34"/>
      <c r="P491" s="10"/>
      <c r="Q491" s="10"/>
      <c r="R491" s="10"/>
      <c r="S491" s="95"/>
      <c r="T491" s="10"/>
      <c r="U491" s="12"/>
      <c r="V491" s="12"/>
      <c r="W491" s="12"/>
      <c r="X491" s="12"/>
      <c r="Y491" s="12"/>
      <c r="Z491" s="12"/>
    </row>
    <row r="492" spans="1:26" ht="15.75" customHeight="1" x14ac:dyDescent="0.3">
      <c r="A492" s="12"/>
      <c r="B492" s="12"/>
      <c r="C492" s="10"/>
      <c r="D492" s="10"/>
      <c r="E492" s="12"/>
      <c r="F492" s="10"/>
      <c r="G492" s="10"/>
      <c r="H492" s="10"/>
      <c r="I492" s="10"/>
      <c r="J492" s="10"/>
      <c r="K492" s="10"/>
      <c r="L492" s="10"/>
      <c r="M492" s="10"/>
      <c r="N492" s="10"/>
      <c r="O492" s="34"/>
      <c r="P492" s="10"/>
      <c r="Q492" s="10"/>
      <c r="R492" s="10"/>
      <c r="S492" s="95"/>
      <c r="T492" s="10"/>
      <c r="U492" s="12"/>
      <c r="V492" s="12"/>
      <c r="W492" s="12"/>
      <c r="X492" s="12"/>
      <c r="Y492" s="12"/>
      <c r="Z492" s="12"/>
    </row>
    <row r="493" spans="1:26" ht="15.75" customHeight="1" x14ac:dyDescent="0.3">
      <c r="A493" s="12"/>
      <c r="B493" s="12"/>
      <c r="C493" s="10"/>
      <c r="D493" s="10"/>
      <c r="E493" s="12"/>
      <c r="F493" s="10"/>
      <c r="G493" s="10"/>
      <c r="H493" s="10"/>
      <c r="I493" s="10"/>
      <c r="J493" s="10"/>
      <c r="K493" s="10"/>
      <c r="L493" s="10"/>
      <c r="M493" s="10"/>
      <c r="N493" s="10"/>
      <c r="O493" s="34"/>
      <c r="P493" s="10"/>
      <c r="Q493" s="10"/>
      <c r="R493" s="10"/>
      <c r="S493" s="95"/>
      <c r="T493" s="10"/>
      <c r="U493" s="12"/>
      <c r="V493" s="12"/>
      <c r="W493" s="12"/>
      <c r="X493" s="12"/>
      <c r="Y493" s="12"/>
      <c r="Z493" s="12"/>
    </row>
    <row r="494" spans="1:26" ht="15.75" customHeight="1" x14ac:dyDescent="0.3">
      <c r="A494" s="12"/>
      <c r="B494" s="12"/>
      <c r="C494" s="10"/>
      <c r="D494" s="10"/>
      <c r="E494" s="12"/>
      <c r="F494" s="10"/>
      <c r="G494" s="10"/>
      <c r="H494" s="10"/>
      <c r="I494" s="10"/>
      <c r="J494" s="10"/>
      <c r="K494" s="10"/>
      <c r="L494" s="10"/>
      <c r="M494" s="10"/>
      <c r="N494" s="10"/>
      <c r="O494" s="34"/>
      <c r="P494" s="10"/>
      <c r="Q494" s="10"/>
      <c r="R494" s="10"/>
      <c r="S494" s="95"/>
      <c r="T494" s="10"/>
      <c r="U494" s="12"/>
      <c r="V494" s="12"/>
      <c r="W494" s="12"/>
      <c r="X494" s="12"/>
      <c r="Y494" s="12"/>
      <c r="Z494" s="12"/>
    </row>
    <row r="495" spans="1:26" ht="15.75" customHeight="1" x14ac:dyDescent="0.3">
      <c r="A495" s="12"/>
      <c r="B495" s="12"/>
      <c r="C495" s="10"/>
      <c r="D495" s="10"/>
      <c r="E495" s="12"/>
      <c r="F495" s="10"/>
      <c r="G495" s="10"/>
      <c r="H495" s="10"/>
      <c r="I495" s="10"/>
      <c r="J495" s="10"/>
      <c r="K495" s="10"/>
      <c r="L495" s="10"/>
      <c r="M495" s="10"/>
      <c r="N495" s="10"/>
      <c r="O495" s="34"/>
      <c r="P495" s="10"/>
      <c r="Q495" s="10"/>
      <c r="R495" s="10"/>
      <c r="S495" s="95"/>
      <c r="T495" s="10"/>
      <c r="U495" s="12"/>
      <c r="V495" s="12"/>
      <c r="W495" s="12"/>
      <c r="X495" s="12"/>
      <c r="Y495" s="12"/>
      <c r="Z495" s="12"/>
    </row>
    <row r="496" spans="1:26" ht="15.75" customHeight="1" x14ac:dyDescent="0.3">
      <c r="A496" s="12"/>
      <c r="B496" s="12"/>
      <c r="C496" s="10"/>
      <c r="D496" s="10"/>
      <c r="E496" s="12"/>
      <c r="F496" s="10"/>
      <c r="G496" s="10"/>
      <c r="H496" s="10"/>
      <c r="I496" s="10"/>
      <c r="J496" s="10"/>
      <c r="K496" s="10"/>
      <c r="L496" s="10"/>
      <c r="M496" s="10"/>
      <c r="N496" s="10"/>
      <c r="O496" s="34"/>
      <c r="P496" s="10"/>
      <c r="Q496" s="10"/>
      <c r="R496" s="10"/>
      <c r="S496" s="95"/>
      <c r="T496" s="10"/>
      <c r="U496" s="12"/>
      <c r="V496" s="12"/>
      <c r="W496" s="12"/>
      <c r="X496" s="12"/>
      <c r="Y496" s="12"/>
      <c r="Z496" s="12"/>
    </row>
    <row r="497" spans="1:26" ht="15.75" customHeight="1" x14ac:dyDescent="0.3">
      <c r="A497" s="12"/>
      <c r="B497" s="12"/>
      <c r="C497" s="10"/>
      <c r="D497" s="10"/>
      <c r="E497" s="12"/>
      <c r="F497" s="10"/>
      <c r="G497" s="10"/>
      <c r="H497" s="10"/>
      <c r="I497" s="10"/>
      <c r="J497" s="10"/>
      <c r="K497" s="10"/>
      <c r="L497" s="10"/>
      <c r="M497" s="10"/>
      <c r="N497" s="10"/>
      <c r="O497" s="34"/>
      <c r="P497" s="10"/>
      <c r="Q497" s="10"/>
      <c r="R497" s="10"/>
      <c r="S497" s="95"/>
      <c r="T497" s="10"/>
      <c r="U497" s="12"/>
      <c r="V497" s="12"/>
      <c r="W497" s="12"/>
      <c r="X497" s="12"/>
      <c r="Y497" s="12"/>
      <c r="Z497" s="12"/>
    </row>
    <row r="498" spans="1:26" ht="15.75" customHeight="1" x14ac:dyDescent="0.3">
      <c r="A498" s="12"/>
      <c r="B498" s="12"/>
      <c r="C498" s="10"/>
      <c r="D498" s="10"/>
      <c r="E498" s="12"/>
      <c r="F498" s="10"/>
      <c r="G498" s="10"/>
      <c r="H498" s="10"/>
      <c r="I498" s="10"/>
      <c r="J498" s="10"/>
      <c r="K498" s="10"/>
      <c r="L498" s="10"/>
      <c r="M498" s="10"/>
      <c r="N498" s="10"/>
      <c r="O498" s="34"/>
      <c r="P498" s="10"/>
      <c r="Q498" s="10"/>
      <c r="R498" s="10"/>
      <c r="S498" s="95"/>
      <c r="T498" s="10"/>
      <c r="U498" s="12"/>
      <c r="V498" s="12"/>
      <c r="W498" s="12"/>
      <c r="X498" s="12"/>
      <c r="Y498" s="12"/>
      <c r="Z498" s="12"/>
    </row>
    <row r="499" spans="1:26" ht="15.75" customHeight="1" x14ac:dyDescent="0.3">
      <c r="A499" s="12"/>
      <c r="B499" s="12"/>
      <c r="C499" s="10"/>
      <c r="D499" s="10"/>
      <c r="E499" s="12"/>
      <c r="F499" s="10"/>
      <c r="G499" s="10"/>
      <c r="H499" s="10"/>
      <c r="I499" s="10"/>
      <c r="J499" s="10"/>
      <c r="K499" s="10"/>
      <c r="L499" s="10"/>
      <c r="M499" s="10"/>
      <c r="N499" s="10"/>
      <c r="O499" s="34"/>
      <c r="P499" s="10"/>
      <c r="Q499" s="10"/>
      <c r="R499" s="10"/>
      <c r="S499" s="95"/>
      <c r="T499" s="10"/>
      <c r="U499" s="12"/>
      <c r="V499" s="12"/>
      <c r="W499" s="12"/>
      <c r="X499" s="12"/>
      <c r="Y499" s="12"/>
      <c r="Z499" s="12"/>
    </row>
    <row r="500" spans="1:26" ht="15.75" customHeight="1" x14ac:dyDescent="0.3">
      <c r="A500" s="12"/>
      <c r="B500" s="12"/>
      <c r="C500" s="10"/>
      <c r="D500" s="10"/>
      <c r="E500" s="12"/>
      <c r="F500" s="10"/>
      <c r="G500" s="10"/>
      <c r="H500" s="10"/>
      <c r="I500" s="10"/>
      <c r="J500" s="10"/>
      <c r="K500" s="10"/>
      <c r="L500" s="10"/>
      <c r="M500" s="10"/>
      <c r="N500" s="10"/>
      <c r="O500" s="34"/>
      <c r="P500" s="10"/>
      <c r="Q500" s="10"/>
      <c r="R500" s="10"/>
      <c r="S500" s="95"/>
      <c r="T500" s="10"/>
      <c r="U500" s="12"/>
      <c r="V500" s="12"/>
      <c r="W500" s="12"/>
      <c r="X500" s="12"/>
      <c r="Y500" s="12"/>
      <c r="Z500" s="12"/>
    </row>
    <row r="501" spans="1:26" ht="15.75" customHeight="1" x14ac:dyDescent="0.3">
      <c r="A501" s="12"/>
      <c r="B501" s="12"/>
      <c r="C501" s="10"/>
      <c r="D501" s="10"/>
      <c r="E501" s="12"/>
      <c r="F501" s="10"/>
      <c r="G501" s="10"/>
      <c r="H501" s="10"/>
      <c r="I501" s="10"/>
      <c r="J501" s="10"/>
      <c r="K501" s="10"/>
      <c r="L501" s="10"/>
      <c r="M501" s="10"/>
      <c r="N501" s="10"/>
      <c r="O501" s="34"/>
      <c r="P501" s="10"/>
      <c r="Q501" s="10"/>
      <c r="R501" s="10"/>
      <c r="S501" s="95"/>
      <c r="T501" s="10"/>
      <c r="U501" s="12"/>
      <c r="V501" s="12"/>
      <c r="W501" s="12"/>
      <c r="X501" s="12"/>
      <c r="Y501" s="12"/>
      <c r="Z501" s="12"/>
    </row>
    <row r="502" spans="1:26" ht="15.75" customHeight="1" x14ac:dyDescent="0.3">
      <c r="A502" s="12"/>
      <c r="B502" s="12"/>
      <c r="C502" s="10"/>
      <c r="D502" s="10"/>
      <c r="E502" s="12"/>
      <c r="F502" s="10"/>
      <c r="G502" s="10"/>
      <c r="H502" s="10"/>
      <c r="I502" s="10"/>
      <c r="J502" s="10"/>
      <c r="K502" s="10"/>
      <c r="L502" s="10"/>
      <c r="M502" s="10"/>
      <c r="N502" s="10"/>
      <c r="O502" s="34"/>
      <c r="P502" s="10"/>
      <c r="Q502" s="10"/>
      <c r="R502" s="10"/>
      <c r="S502" s="95"/>
      <c r="T502" s="10"/>
      <c r="U502" s="12"/>
      <c r="V502" s="12"/>
      <c r="W502" s="12"/>
      <c r="X502" s="12"/>
      <c r="Y502" s="12"/>
      <c r="Z502" s="12"/>
    </row>
    <row r="503" spans="1:26" ht="15.75" customHeight="1" x14ac:dyDescent="0.3">
      <c r="A503" s="12"/>
      <c r="B503" s="12"/>
      <c r="C503" s="10"/>
      <c r="D503" s="10"/>
      <c r="E503" s="12"/>
      <c r="F503" s="10"/>
      <c r="G503" s="10"/>
      <c r="H503" s="10"/>
      <c r="I503" s="10"/>
      <c r="J503" s="10"/>
      <c r="K503" s="10"/>
      <c r="L503" s="10"/>
      <c r="M503" s="10"/>
      <c r="N503" s="10"/>
      <c r="O503" s="34"/>
      <c r="P503" s="10"/>
      <c r="Q503" s="10"/>
      <c r="R503" s="10"/>
      <c r="S503" s="95"/>
      <c r="T503" s="10"/>
      <c r="U503" s="12"/>
      <c r="V503" s="12"/>
      <c r="W503" s="12"/>
      <c r="X503" s="12"/>
      <c r="Y503" s="12"/>
      <c r="Z503" s="12"/>
    </row>
    <row r="504" spans="1:26" ht="15.75" customHeight="1" x14ac:dyDescent="0.3">
      <c r="A504" s="12"/>
      <c r="B504" s="12"/>
      <c r="C504" s="10"/>
      <c r="D504" s="10"/>
      <c r="E504" s="12"/>
      <c r="F504" s="10"/>
      <c r="G504" s="10"/>
      <c r="H504" s="10"/>
      <c r="I504" s="10"/>
      <c r="J504" s="10"/>
      <c r="K504" s="10"/>
      <c r="L504" s="10"/>
      <c r="M504" s="10"/>
      <c r="N504" s="10"/>
      <c r="O504" s="34"/>
      <c r="P504" s="10"/>
      <c r="Q504" s="10"/>
      <c r="R504" s="10"/>
      <c r="S504" s="95"/>
      <c r="T504" s="10"/>
      <c r="U504" s="12"/>
      <c r="V504" s="12"/>
      <c r="W504" s="12"/>
      <c r="X504" s="12"/>
      <c r="Y504" s="12"/>
      <c r="Z504" s="12"/>
    </row>
    <row r="505" spans="1:26" ht="15.75" customHeight="1" x14ac:dyDescent="0.3">
      <c r="A505" s="12"/>
      <c r="B505" s="12"/>
      <c r="C505" s="10"/>
      <c r="D505" s="10"/>
      <c r="E505" s="12"/>
      <c r="F505" s="10"/>
      <c r="G505" s="10"/>
      <c r="H505" s="10"/>
      <c r="I505" s="10"/>
      <c r="J505" s="10"/>
      <c r="K505" s="10"/>
      <c r="L505" s="10"/>
      <c r="M505" s="10"/>
      <c r="N505" s="10"/>
      <c r="O505" s="34"/>
      <c r="P505" s="10"/>
      <c r="Q505" s="10"/>
      <c r="R505" s="10"/>
      <c r="S505" s="95"/>
      <c r="T505" s="10"/>
      <c r="U505" s="12"/>
      <c r="V505" s="12"/>
      <c r="W505" s="12"/>
      <c r="X505" s="12"/>
      <c r="Y505" s="12"/>
      <c r="Z505" s="12"/>
    </row>
    <row r="506" spans="1:26" ht="15.75" customHeight="1" x14ac:dyDescent="0.3">
      <c r="A506" s="12"/>
      <c r="B506" s="12"/>
      <c r="C506" s="10"/>
      <c r="D506" s="10"/>
      <c r="E506" s="12"/>
      <c r="F506" s="10"/>
      <c r="G506" s="10"/>
      <c r="H506" s="10"/>
      <c r="I506" s="10"/>
      <c r="J506" s="10"/>
      <c r="K506" s="10"/>
      <c r="L506" s="10"/>
      <c r="M506" s="10"/>
      <c r="N506" s="10"/>
      <c r="O506" s="34"/>
      <c r="P506" s="10"/>
      <c r="Q506" s="10"/>
      <c r="R506" s="10"/>
      <c r="S506" s="95"/>
      <c r="T506" s="10"/>
      <c r="U506" s="12"/>
      <c r="V506" s="12"/>
      <c r="W506" s="12"/>
      <c r="X506" s="12"/>
      <c r="Y506" s="12"/>
      <c r="Z506" s="12"/>
    </row>
    <row r="507" spans="1:26" ht="15.75" customHeight="1" x14ac:dyDescent="0.3">
      <c r="A507" s="12"/>
      <c r="B507" s="12"/>
      <c r="C507" s="10"/>
      <c r="D507" s="10"/>
      <c r="E507" s="12"/>
      <c r="F507" s="10"/>
      <c r="G507" s="10"/>
      <c r="H507" s="10"/>
      <c r="I507" s="10"/>
      <c r="J507" s="10"/>
      <c r="K507" s="10"/>
      <c r="L507" s="10"/>
      <c r="M507" s="10"/>
      <c r="N507" s="10"/>
      <c r="O507" s="34"/>
      <c r="P507" s="10"/>
      <c r="Q507" s="10"/>
      <c r="R507" s="10"/>
      <c r="S507" s="95"/>
      <c r="T507" s="10"/>
      <c r="U507" s="12"/>
      <c r="V507" s="12"/>
      <c r="W507" s="12"/>
      <c r="X507" s="12"/>
      <c r="Y507" s="12"/>
      <c r="Z507" s="12"/>
    </row>
    <row r="508" spans="1:26" ht="15.75" customHeight="1" x14ac:dyDescent="0.3">
      <c r="A508" s="12"/>
      <c r="B508" s="12"/>
      <c r="C508" s="10"/>
      <c r="D508" s="10"/>
      <c r="E508" s="12"/>
      <c r="F508" s="10"/>
      <c r="G508" s="10"/>
      <c r="H508" s="10"/>
      <c r="I508" s="10"/>
      <c r="J508" s="10"/>
      <c r="K508" s="10"/>
      <c r="L508" s="10"/>
      <c r="M508" s="10"/>
      <c r="N508" s="10"/>
      <c r="O508" s="34"/>
      <c r="P508" s="10"/>
      <c r="Q508" s="10"/>
      <c r="R508" s="10"/>
      <c r="S508" s="95"/>
      <c r="T508" s="10"/>
      <c r="U508" s="12"/>
      <c r="V508" s="12"/>
      <c r="W508" s="12"/>
      <c r="X508" s="12"/>
      <c r="Y508" s="12"/>
      <c r="Z508" s="12"/>
    </row>
    <row r="509" spans="1:26" ht="15.75" customHeight="1" x14ac:dyDescent="0.3">
      <c r="A509" s="12"/>
      <c r="B509" s="12"/>
      <c r="C509" s="10"/>
      <c r="D509" s="10"/>
      <c r="E509" s="12"/>
      <c r="F509" s="10"/>
      <c r="G509" s="10"/>
      <c r="H509" s="10"/>
      <c r="I509" s="10"/>
      <c r="J509" s="10"/>
      <c r="K509" s="10"/>
      <c r="L509" s="10"/>
      <c r="M509" s="10"/>
      <c r="N509" s="10"/>
      <c r="O509" s="34"/>
      <c r="P509" s="10"/>
      <c r="Q509" s="10"/>
      <c r="R509" s="10"/>
      <c r="S509" s="95"/>
      <c r="T509" s="10"/>
      <c r="U509" s="12"/>
      <c r="V509" s="12"/>
      <c r="W509" s="12"/>
      <c r="X509" s="12"/>
      <c r="Y509" s="12"/>
      <c r="Z509" s="12"/>
    </row>
    <row r="510" spans="1:26" ht="15.75" customHeight="1" x14ac:dyDescent="0.3">
      <c r="A510" s="12"/>
      <c r="B510" s="12"/>
      <c r="C510" s="10"/>
      <c r="D510" s="10"/>
      <c r="E510" s="12"/>
      <c r="F510" s="10"/>
      <c r="G510" s="10"/>
      <c r="H510" s="10"/>
      <c r="I510" s="10"/>
      <c r="J510" s="10"/>
      <c r="K510" s="10"/>
      <c r="L510" s="10"/>
      <c r="M510" s="10"/>
      <c r="N510" s="10"/>
      <c r="O510" s="34"/>
      <c r="P510" s="10"/>
      <c r="Q510" s="10"/>
      <c r="R510" s="10"/>
      <c r="S510" s="95"/>
      <c r="T510" s="10"/>
      <c r="U510" s="12"/>
      <c r="V510" s="12"/>
      <c r="W510" s="12"/>
      <c r="X510" s="12"/>
      <c r="Y510" s="12"/>
      <c r="Z510" s="12"/>
    </row>
    <row r="511" spans="1:26" ht="15.75" customHeight="1" x14ac:dyDescent="0.3">
      <c r="A511" s="12"/>
      <c r="B511" s="12"/>
      <c r="C511" s="10"/>
      <c r="D511" s="10"/>
      <c r="E511" s="12"/>
      <c r="F511" s="10"/>
      <c r="G511" s="10"/>
      <c r="H511" s="10"/>
      <c r="I511" s="10"/>
      <c r="J511" s="10"/>
      <c r="K511" s="10"/>
      <c r="L511" s="10"/>
      <c r="M511" s="10"/>
      <c r="N511" s="10"/>
      <c r="O511" s="34"/>
      <c r="P511" s="10"/>
      <c r="Q511" s="10"/>
      <c r="R511" s="10"/>
      <c r="S511" s="95"/>
      <c r="T511" s="10"/>
      <c r="U511" s="12"/>
      <c r="V511" s="12"/>
      <c r="W511" s="12"/>
      <c r="X511" s="12"/>
      <c r="Y511" s="12"/>
      <c r="Z511" s="12"/>
    </row>
    <row r="512" spans="1:26" ht="15.75" customHeight="1" x14ac:dyDescent="0.3">
      <c r="A512" s="12"/>
      <c r="B512" s="12"/>
      <c r="C512" s="10"/>
      <c r="D512" s="10"/>
      <c r="E512" s="12"/>
      <c r="F512" s="10"/>
      <c r="G512" s="10"/>
      <c r="H512" s="10"/>
      <c r="I512" s="10"/>
      <c r="J512" s="10"/>
      <c r="K512" s="10"/>
      <c r="L512" s="10"/>
      <c r="M512" s="10"/>
      <c r="N512" s="10"/>
      <c r="O512" s="34"/>
      <c r="P512" s="10"/>
      <c r="Q512" s="10"/>
      <c r="R512" s="10"/>
      <c r="S512" s="95"/>
      <c r="T512" s="10"/>
      <c r="U512" s="12"/>
      <c r="V512" s="12"/>
      <c r="W512" s="12"/>
      <c r="X512" s="12"/>
      <c r="Y512" s="12"/>
      <c r="Z512" s="12"/>
    </row>
    <row r="513" spans="1:26" ht="15.75" customHeight="1" x14ac:dyDescent="0.3">
      <c r="A513" s="12"/>
      <c r="B513" s="12"/>
      <c r="C513" s="10"/>
      <c r="D513" s="10"/>
      <c r="E513" s="12"/>
      <c r="F513" s="10"/>
      <c r="G513" s="10"/>
      <c r="H513" s="10"/>
      <c r="I513" s="10"/>
      <c r="J513" s="10"/>
      <c r="K513" s="10"/>
      <c r="L513" s="10"/>
      <c r="M513" s="10"/>
      <c r="N513" s="10"/>
      <c r="O513" s="34"/>
      <c r="P513" s="10"/>
      <c r="Q513" s="10"/>
      <c r="R513" s="10"/>
      <c r="S513" s="95"/>
      <c r="T513" s="10"/>
      <c r="U513" s="12"/>
      <c r="V513" s="12"/>
      <c r="W513" s="12"/>
      <c r="X513" s="12"/>
      <c r="Y513" s="12"/>
      <c r="Z513" s="12"/>
    </row>
    <row r="514" spans="1:26" ht="15.75" customHeight="1" x14ac:dyDescent="0.3">
      <c r="A514" s="12"/>
      <c r="B514" s="12"/>
      <c r="C514" s="10"/>
      <c r="D514" s="10"/>
      <c r="E514" s="12"/>
      <c r="F514" s="10"/>
      <c r="G514" s="10"/>
      <c r="H514" s="10"/>
      <c r="I514" s="10"/>
      <c r="J514" s="10"/>
      <c r="K514" s="10"/>
      <c r="L514" s="10"/>
      <c r="M514" s="10"/>
      <c r="N514" s="10"/>
      <c r="O514" s="34"/>
      <c r="P514" s="10"/>
      <c r="Q514" s="10"/>
      <c r="R514" s="10"/>
      <c r="S514" s="95"/>
      <c r="T514" s="10"/>
      <c r="U514" s="12"/>
      <c r="V514" s="12"/>
      <c r="W514" s="12"/>
      <c r="X514" s="12"/>
      <c r="Y514" s="12"/>
      <c r="Z514" s="12"/>
    </row>
    <row r="515" spans="1:26" ht="15.75" customHeight="1" x14ac:dyDescent="0.3">
      <c r="A515" s="12"/>
      <c r="B515" s="12"/>
      <c r="C515" s="10"/>
      <c r="D515" s="10"/>
      <c r="E515" s="12"/>
      <c r="F515" s="10"/>
      <c r="G515" s="10"/>
      <c r="H515" s="10"/>
      <c r="I515" s="10"/>
      <c r="J515" s="10"/>
      <c r="K515" s="10"/>
      <c r="L515" s="10"/>
      <c r="M515" s="10"/>
      <c r="N515" s="10"/>
      <c r="O515" s="34"/>
      <c r="P515" s="10"/>
      <c r="Q515" s="10"/>
      <c r="R515" s="10"/>
      <c r="S515" s="95"/>
      <c r="T515" s="10"/>
      <c r="U515" s="12"/>
      <c r="V515" s="12"/>
      <c r="W515" s="12"/>
      <c r="X515" s="12"/>
      <c r="Y515" s="12"/>
      <c r="Z515" s="12"/>
    </row>
    <row r="516" spans="1:26" ht="15.75" customHeight="1" x14ac:dyDescent="0.3">
      <c r="A516" s="12"/>
      <c r="B516" s="12"/>
      <c r="C516" s="10"/>
      <c r="D516" s="10"/>
      <c r="E516" s="12"/>
      <c r="F516" s="10"/>
      <c r="G516" s="10"/>
      <c r="H516" s="10"/>
      <c r="I516" s="10"/>
      <c r="J516" s="10"/>
      <c r="K516" s="10"/>
      <c r="L516" s="10"/>
      <c r="M516" s="10"/>
      <c r="N516" s="10"/>
      <c r="O516" s="34"/>
      <c r="P516" s="10"/>
      <c r="Q516" s="10"/>
      <c r="R516" s="10"/>
      <c r="S516" s="95"/>
      <c r="T516" s="10"/>
      <c r="U516" s="12"/>
      <c r="V516" s="12"/>
      <c r="W516" s="12"/>
      <c r="X516" s="12"/>
      <c r="Y516" s="12"/>
      <c r="Z516" s="12"/>
    </row>
    <row r="517" spans="1:26" ht="15.75" customHeight="1" x14ac:dyDescent="0.3">
      <c r="A517" s="12"/>
      <c r="B517" s="12"/>
      <c r="C517" s="10"/>
      <c r="D517" s="10"/>
      <c r="E517" s="12"/>
      <c r="F517" s="10"/>
      <c r="G517" s="10"/>
      <c r="H517" s="10"/>
      <c r="I517" s="10"/>
      <c r="J517" s="10"/>
      <c r="K517" s="10"/>
      <c r="L517" s="10"/>
      <c r="M517" s="10"/>
      <c r="N517" s="10"/>
      <c r="O517" s="34"/>
      <c r="P517" s="10"/>
      <c r="Q517" s="10"/>
      <c r="R517" s="10"/>
      <c r="S517" s="95"/>
      <c r="T517" s="10"/>
      <c r="U517" s="12"/>
      <c r="V517" s="12"/>
      <c r="W517" s="12"/>
      <c r="X517" s="12"/>
      <c r="Y517" s="12"/>
      <c r="Z517" s="12"/>
    </row>
    <row r="518" spans="1:26" ht="15.75" customHeight="1" x14ac:dyDescent="0.3">
      <c r="A518" s="12"/>
      <c r="B518" s="12"/>
      <c r="C518" s="10"/>
      <c r="D518" s="10"/>
      <c r="E518" s="12"/>
      <c r="F518" s="10"/>
      <c r="G518" s="10"/>
      <c r="H518" s="10"/>
      <c r="I518" s="10"/>
      <c r="J518" s="10"/>
      <c r="K518" s="10"/>
      <c r="L518" s="10"/>
      <c r="M518" s="10"/>
      <c r="N518" s="10"/>
      <c r="O518" s="34"/>
      <c r="P518" s="10"/>
      <c r="Q518" s="10"/>
      <c r="R518" s="10"/>
      <c r="S518" s="95"/>
      <c r="T518" s="10"/>
      <c r="U518" s="12"/>
      <c r="V518" s="12"/>
      <c r="W518" s="12"/>
      <c r="X518" s="12"/>
      <c r="Y518" s="12"/>
      <c r="Z518" s="12"/>
    </row>
    <row r="519" spans="1:26" ht="15.75" customHeight="1" x14ac:dyDescent="0.3">
      <c r="A519" s="12"/>
      <c r="B519" s="12"/>
      <c r="C519" s="10"/>
      <c r="D519" s="10"/>
      <c r="E519" s="12"/>
      <c r="F519" s="10"/>
      <c r="G519" s="10"/>
      <c r="H519" s="10"/>
      <c r="I519" s="10"/>
      <c r="J519" s="10"/>
      <c r="K519" s="10"/>
      <c r="L519" s="10"/>
      <c r="M519" s="10"/>
      <c r="N519" s="10"/>
      <c r="O519" s="34"/>
      <c r="P519" s="10"/>
      <c r="Q519" s="10"/>
      <c r="R519" s="10"/>
      <c r="S519" s="95"/>
      <c r="T519" s="10"/>
      <c r="U519" s="12"/>
      <c r="V519" s="12"/>
      <c r="W519" s="12"/>
      <c r="X519" s="12"/>
      <c r="Y519" s="12"/>
      <c r="Z519" s="12"/>
    </row>
    <row r="520" spans="1:26" ht="15.75" customHeight="1" x14ac:dyDescent="0.3">
      <c r="A520" s="12"/>
      <c r="B520" s="12"/>
      <c r="C520" s="10"/>
      <c r="D520" s="10"/>
      <c r="E520" s="12"/>
      <c r="F520" s="10"/>
      <c r="G520" s="10"/>
      <c r="H520" s="10"/>
      <c r="I520" s="10"/>
      <c r="J520" s="10"/>
      <c r="K520" s="10"/>
      <c r="L520" s="10"/>
      <c r="M520" s="10"/>
      <c r="N520" s="10"/>
      <c r="O520" s="34"/>
      <c r="P520" s="10"/>
      <c r="Q520" s="10"/>
      <c r="R520" s="10"/>
      <c r="S520" s="95"/>
      <c r="T520" s="10"/>
      <c r="U520" s="12"/>
      <c r="V520" s="12"/>
      <c r="W520" s="12"/>
      <c r="X520" s="12"/>
      <c r="Y520" s="12"/>
      <c r="Z520" s="12"/>
    </row>
    <row r="521" spans="1:26" ht="15.75" customHeight="1" x14ac:dyDescent="0.3">
      <c r="A521" s="12"/>
      <c r="B521" s="12"/>
      <c r="C521" s="10"/>
      <c r="D521" s="10"/>
      <c r="E521" s="12"/>
      <c r="F521" s="10"/>
      <c r="G521" s="10"/>
      <c r="H521" s="10"/>
      <c r="I521" s="10"/>
      <c r="J521" s="10"/>
      <c r="K521" s="10"/>
      <c r="L521" s="10"/>
      <c r="M521" s="10"/>
      <c r="N521" s="10"/>
      <c r="O521" s="34"/>
      <c r="P521" s="10"/>
      <c r="Q521" s="10"/>
      <c r="R521" s="10"/>
      <c r="S521" s="95"/>
      <c r="T521" s="10"/>
      <c r="U521" s="12"/>
      <c r="V521" s="12"/>
      <c r="W521" s="12"/>
      <c r="X521" s="12"/>
      <c r="Y521" s="12"/>
      <c r="Z521" s="12"/>
    </row>
    <row r="522" spans="1:26" ht="15.75" customHeight="1" x14ac:dyDescent="0.3">
      <c r="A522" s="12"/>
      <c r="B522" s="12"/>
      <c r="C522" s="10"/>
      <c r="D522" s="10"/>
      <c r="E522" s="12"/>
      <c r="F522" s="10"/>
      <c r="G522" s="10"/>
      <c r="H522" s="10"/>
      <c r="I522" s="10"/>
      <c r="J522" s="10"/>
      <c r="K522" s="10"/>
      <c r="L522" s="10"/>
      <c r="M522" s="10"/>
      <c r="N522" s="10"/>
      <c r="O522" s="34"/>
      <c r="P522" s="10"/>
      <c r="Q522" s="10"/>
      <c r="R522" s="10"/>
      <c r="S522" s="95"/>
      <c r="T522" s="10"/>
      <c r="U522" s="12"/>
      <c r="V522" s="12"/>
      <c r="W522" s="12"/>
      <c r="X522" s="12"/>
      <c r="Y522" s="12"/>
      <c r="Z522" s="12"/>
    </row>
    <row r="523" spans="1:26" ht="15.75" customHeight="1" x14ac:dyDescent="0.3">
      <c r="A523" s="12"/>
      <c r="B523" s="12"/>
      <c r="C523" s="10"/>
      <c r="D523" s="10"/>
      <c r="E523" s="12"/>
      <c r="F523" s="10"/>
      <c r="G523" s="10"/>
      <c r="H523" s="10"/>
      <c r="I523" s="10"/>
      <c r="J523" s="10"/>
      <c r="K523" s="10"/>
      <c r="L523" s="10"/>
      <c r="M523" s="10"/>
      <c r="N523" s="10"/>
      <c r="O523" s="34"/>
      <c r="P523" s="10"/>
      <c r="Q523" s="10"/>
      <c r="R523" s="10"/>
      <c r="S523" s="95"/>
      <c r="T523" s="10"/>
      <c r="U523" s="12"/>
      <c r="V523" s="12"/>
      <c r="W523" s="12"/>
      <c r="X523" s="12"/>
      <c r="Y523" s="12"/>
      <c r="Z523" s="12"/>
    </row>
    <row r="524" spans="1:26" ht="15.75" customHeight="1" x14ac:dyDescent="0.3">
      <c r="A524" s="12"/>
      <c r="B524" s="12"/>
      <c r="C524" s="10"/>
      <c r="D524" s="10"/>
      <c r="E524" s="12"/>
      <c r="F524" s="10"/>
      <c r="G524" s="10"/>
      <c r="H524" s="10"/>
      <c r="I524" s="10"/>
      <c r="J524" s="10"/>
      <c r="K524" s="10"/>
      <c r="L524" s="10"/>
      <c r="M524" s="10"/>
      <c r="N524" s="10"/>
      <c r="O524" s="34"/>
      <c r="P524" s="10"/>
      <c r="Q524" s="10"/>
      <c r="R524" s="10"/>
      <c r="S524" s="95"/>
      <c r="T524" s="10"/>
      <c r="U524" s="12"/>
      <c r="V524" s="12"/>
      <c r="W524" s="12"/>
      <c r="X524" s="12"/>
      <c r="Y524" s="12"/>
      <c r="Z524" s="12"/>
    </row>
    <row r="525" spans="1:26" ht="15.75" customHeight="1" x14ac:dyDescent="0.3">
      <c r="A525" s="12"/>
      <c r="B525" s="12"/>
      <c r="C525" s="10"/>
      <c r="D525" s="10"/>
      <c r="E525" s="12"/>
      <c r="F525" s="10"/>
      <c r="G525" s="10"/>
      <c r="H525" s="10"/>
      <c r="I525" s="10"/>
      <c r="J525" s="10"/>
      <c r="K525" s="10"/>
      <c r="L525" s="10"/>
      <c r="M525" s="10"/>
      <c r="N525" s="10"/>
      <c r="O525" s="34"/>
      <c r="P525" s="10"/>
      <c r="Q525" s="10"/>
      <c r="R525" s="10"/>
      <c r="S525" s="95"/>
      <c r="T525" s="10"/>
      <c r="U525" s="12"/>
      <c r="V525" s="12"/>
      <c r="W525" s="12"/>
      <c r="X525" s="12"/>
      <c r="Y525" s="12"/>
      <c r="Z525" s="12"/>
    </row>
    <row r="526" spans="1:26" ht="15.75" customHeight="1" x14ac:dyDescent="0.3">
      <c r="A526" s="12"/>
      <c r="B526" s="12"/>
      <c r="C526" s="10"/>
      <c r="D526" s="10"/>
      <c r="E526" s="12"/>
      <c r="F526" s="10"/>
      <c r="G526" s="10"/>
      <c r="H526" s="10"/>
      <c r="I526" s="10"/>
      <c r="J526" s="10"/>
      <c r="K526" s="10"/>
      <c r="L526" s="10"/>
      <c r="M526" s="10"/>
      <c r="N526" s="10"/>
      <c r="O526" s="34"/>
      <c r="P526" s="10"/>
      <c r="Q526" s="10"/>
      <c r="R526" s="10"/>
      <c r="S526" s="95"/>
      <c r="T526" s="10"/>
      <c r="U526" s="12"/>
      <c r="V526" s="12"/>
      <c r="W526" s="12"/>
      <c r="X526" s="12"/>
      <c r="Y526" s="12"/>
      <c r="Z526" s="12"/>
    </row>
    <row r="527" spans="1:26" ht="15.75" customHeight="1" x14ac:dyDescent="0.3">
      <c r="A527" s="12"/>
      <c r="B527" s="12"/>
      <c r="C527" s="10"/>
      <c r="D527" s="10"/>
      <c r="E527" s="12"/>
      <c r="F527" s="10"/>
      <c r="G527" s="10"/>
      <c r="H527" s="10"/>
      <c r="I527" s="10"/>
      <c r="J527" s="10"/>
      <c r="K527" s="10"/>
      <c r="L527" s="10"/>
      <c r="M527" s="10"/>
      <c r="N527" s="10"/>
      <c r="O527" s="34"/>
      <c r="P527" s="10"/>
      <c r="Q527" s="10"/>
      <c r="R527" s="10"/>
      <c r="S527" s="95"/>
      <c r="T527" s="10"/>
      <c r="U527" s="12"/>
      <c r="V527" s="12"/>
      <c r="W527" s="12"/>
      <c r="X527" s="12"/>
      <c r="Y527" s="12"/>
      <c r="Z527" s="12"/>
    </row>
    <row r="528" spans="1:26" ht="15.75" customHeight="1" x14ac:dyDescent="0.3">
      <c r="A528" s="12"/>
      <c r="B528" s="12"/>
      <c r="C528" s="10"/>
      <c r="D528" s="10"/>
      <c r="E528" s="12"/>
      <c r="F528" s="10"/>
      <c r="G528" s="10"/>
      <c r="H528" s="10"/>
      <c r="I528" s="10"/>
      <c r="J528" s="10"/>
      <c r="K528" s="10"/>
      <c r="L528" s="10"/>
      <c r="M528" s="10"/>
      <c r="N528" s="10"/>
      <c r="O528" s="34"/>
      <c r="P528" s="10"/>
      <c r="Q528" s="10"/>
      <c r="R528" s="10"/>
      <c r="S528" s="95"/>
      <c r="T528" s="10"/>
      <c r="U528" s="12"/>
      <c r="V528" s="12"/>
      <c r="W528" s="12"/>
      <c r="X528" s="12"/>
      <c r="Y528" s="12"/>
      <c r="Z528" s="12"/>
    </row>
    <row r="529" spans="1:26" ht="15.75" customHeight="1" x14ac:dyDescent="0.3">
      <c r="A529" s="12"/>
      <c r="B529" s="12"/>
      <c r="C529" s="10"/>
      <c r="D529" s="10"/>
      <c r="E529" s="12"/>
      <c r="F529" s="10"/>
      <c r="G529" s="10"/>
      <c r="H529" s="10"/>
      <c r="I529" s="10"/>
      <c r="J529" s="10"/>
      <c r="K529" s="10"/>
      <c r="L529" s="10"/>
      <c r="M529" s="10"/>
      <c r="N529" s="10"/>
      <c r="O529" s="34"/>
      <c r="P529" s="10"/>
      <c r="Q529" s="10"/>
      <c r="R529" s="10"/>
      <c r="S529" s="95"/>
      <c r="T529" s="10"/>
      <c r="U529" s="12"/>
      <c r="V529" s="12"/>
      <c r="W529" s="12"/>
      <c r="X529" s="12"/>
      <c r="Y529" s="12"/>
      <c r="Z529" s="12"/>
    </row>
    <row r="530" spans="1:26" ht="15.75" customHeight="1" x14ac:dyDescent="0.3">
      <c r="A530" s="12"/>
      <c r="B530" s="12"/>
      <c r="C530" s="10"/>
      <c r="D530" s="10"/>
      <c r="E530" s="12"/>
      <c r="F530" s="10"/>
      <c r="G530" s="10"/>
      <c r="H530" s="10"/>
      <c r="I530" s="10"/>
      <c r="J530" s="10"/>
      <c r="K530" s="10"/>
      <c r="L530" s="10"/>
      <c r="M530" s="10"/>
      <c r="N530" s="10"/>
      <c r="O530" s="34"/>
      <c r="P530" s="10"/>
      <c r="Q530" s="10"/>
      <c r="R530" s="10"/>
      <c r="S530" s="95"/>
      <c r="T530" s="10"/>
      <c r="U530" s="12"/>
      <c r="V530" s="12"/>
      <c r="W530" s="12"/>
      <c r="X530" s="12"/>
      <c r="Y530" s="12"/>
      <c r="Z530" s="12"/>
    </row>
    <row r="531" spans="1:26" ht="15.75" customHeight="1" x14ac:dyDescent="0.3">
      <c r="A531" s="12"/>
      <c r="B531" s="12"/>
      <c r="C531" s="10"/>
      <c r="D531" s="10"/>
      <c r="E531" s="12"/>
      <c r="F531" s="10"/>
      <c r="G531" s="10"/>
      <c r="H531" s="10"/>
      <c r="I531" s="10"/>
      <c r="J531" s="10"/>
      <c r="K531" s="10"/>
      <c r="L531" s="10"/>
      <c r="M531" s="10"/>
      <c r="N531" s="10"/>
      <c r="O531" s="34"/>
      <c r="P531" s="10"/>
      <c r="Q531" s="10"/>
      <c r="R531" s="10"/>
      <c r="S531" s="95"/>
      <c r="T531" s="10"/>
      <c r="U531" s="12"/>
      <c r="V531" s="12"/>
      <c r="W531" s="12"/>
      <c r="X531" s="12"/>
      <c r="Y531" s="12"/>
      <c r="Z531" s="12"/>
    </row>
    <row r="532" spans="1:26" ht="15.75" customHeight="1" x14ac:dyDescent="0.3">
      <c r="A532" s="12"/>
      <c r="B532" s="12"/>
      <c r="C532" s="10"/>
      <c r="D532" s="10"/>
      <c r="E532" s="12"/>
      <c r="F532" s="10"/>
      <c r="G532" s="10"/>
      <c r="H532" s="10"/>
      <c r="I532" s="10"/>
      <c r="J532" s="10"/>
      <c r="K532" s="10"/>
      <c r="L532" s="10"/>
      <c r="M532" s="10"/>
      <c r="N532" s="10"/>
      <c r="O532" s="34"/>
      <c r="P532" s="10"/>
      <c r="Q532" s="10"/>
      <c r="R532" s="10"/>
      <c r="S532" s="95"/>
      <c r="T532" s="10"/>
      <c r="U532" s="12"/>
      <c r="V532" s="12"/>
      <c r="W532" s="12"/>
      <c r="X532" s="12"/>
      <c r="Y532" s="12"/>
      <c r="Z532" s="12"/>
    </row>
    <row r="533" spans="1:26" ht="15.75" customHeight="1" x14ac:dyDescent="0.3">
      <c r="A533" s="12"/>
      <c r="B533" s="12"/>
      <c r="C533" s="10"/>
      <c r="D533" s="10"/>
      <c r="E533" s="12"/>
      <c r="F533" s="10"/>
      <c r="G533" s="10"/>
      <c r="H533" s="10"/>
      <c r="I533" s="10"/>
      <c r="J533" s="10"/>
      <c r="K533" s="10"/>
      <c r="L533" s="10"/>
      <c r="M533" s="10"/>
      <c r="N533" s="10"/>
      <c r="O533" s="34"/>
      <c r="P533" s="10"/>
      <c r="Q533" s="10"/>
      <c r="R533" s="10"/>
      <c r="S533" s="95"/>
      <c r="T533" s="10"/>
      <c r="U533" s="12"/>
      <c r="V533" s="12"/>
      <c r="W533" s="12"/>
      <c r="X533" s="12"/>
      <c r="Y533" s="12"/>
      <c r="Z533" s="12"/>
    </row>
    <row r="534" spans="1:26" ht="15.75" customHeight="1" x14ac:dyDescent="0.3">
      <c r="A534" s="12"/>
      <c r="B534" s="12"/>
      <c r="C534" s="10"/>
      <c r="D534" s="10"/>
      <c r="E534" s="12"/>
      <c r="F534" s="10"/>
      <c r="G534" s="10"/>
      <c r="H534" s="10"/>
      <c r="I534" s="10"/>
      <c r="J534" s="10"/>
      <c r="K534" s="10"/>
      <c r="L534" s="10"/>
      <c r="M534" s="10"/>
      <c r="N534" s="10"/>
      <c r="O534" s="34"/>
      <c r="P534" s="10"/>
      <c r="Q534" s="10"/>
      <c r="R534" s="10"/>
      <c r="S534" s="95"/>
      <c r="T534" s="10"/>
      <c r="U534" s="12"/>
      <c r="V534" s="12"/>
      <c r="W534" s="12"/>
      <c r="X534" s="12"/>
      <c r="Y534" s="12"/>
      <c r="Z534" s="12"/>
    </row>
    <row r="535" spans="1:26" ht="15.75" customHeight="1" x14ac:dyDescent="0.3">
      <c r="A535" s="12"/>
      <c r="B535" s="12"/>
      <c r="C535" s="10"/>
      <c r="D535" s="10"/>
      <c r="E535" s="12"/>
      <c r="F535" s="10"/>
      <c r="G535" s="10"/>
      <c r="H535" s="10"/>
      <c r="I535" s="10"/>
      <c r="J535" s="10"/>
      <c r="K535" s="10"/>
      <c r="L535" s="10"/>
      <c r="M535" s="10"/>
      <c r="N535" s="10"/>
      <c r="O535" s="34"/>
      <c r="P535" s="10"/>
      <c r="Q535" s="10"/>
      <c r="R535" s="10"/>
      <c r="S535" s="95"/>
      <c r="T535" s="10"/>
      <c r="U535" s="12"/>
      <c r="V535" s="12"/>
      <c r="W535" s="12"/>
      <c r="X535" s="12"/>
      <c r="Y535" s="12"/>
      <c r="Z535" s="12"/>
    </row>
    <row r="536" spans="1:26" ht="15.75" customHeight="1" x14ac:dyDescent="0.3">
      <c r="A536" s="12"/>
      <c r="B536" s="12"/>
      <c r="C536" s="10"/>
      <c r="D536" s="10"/>
      <c r="E536" s="12"/>
      <c r="F536" s="10"/>
      <c r="G536" s="10"/>
      <c r="H536" s="10"/>
      <c r="I536" s="10"/>
      <c r="J536" s="10"/>
      <c r="K536" s="10"/>
      <c r="L536" s="10"/>
      <c r="M536" s="10"/>
      <c r="N536" s="10"/>
      <c r="O536" s="34"/>
      <c r="P536" s="10"/>
      <c r="Q536" s="10"/>
      <c r="R536" s="10"/>
      <c r="S536" s="95"/>
      <c r="T536" s="10"/>
      <c r="U536" s="12"/>
      <c r="V536" s="12"/>
      <c r="W536" s="12"/>
      <c r="X536" s="12"/>
      <c r="Y536" s="12"/>
      <c r="Z536" s="12"/>
    </row>
    <row r="537" spans="1:26" ht="15.75" customHeight="1" x14ac:dyDescent="0.3">
      <c r="A537" s="12"/>
      <c r="B537" s="12"/>
      <c r="C537" s="10"/>
      <c r="D537" s="10"/>
      <c r="E537" s="12"/>
      <c r="F537" s="10"/>
      <c r="G537" s="10"/>
      <c r="H537" s="10"/>
      <c r="I537" s="10"/>
      <c r="J537" s="10"/>
      <c r="K537" s="10"/>
      <c r="L537" s="10"/>
      <c r="M537" s="10"/>
      <c r="N537" s="10"/>
      <c r="O537" s="34"/>
      <c r="P537" s="10"/>
      <c r="Q537" s="10"/>
      <c r="R537" s="10"/>
      <c r="S537" s="95"/>
      <c r="T537" s="10"/>
      <c r="U537" s="12"/>
      <c r="V537" s="12"/>
      <c r="W537" s="12"/>
      <c r="X537" s="12"/>
      <c r="Y537" s="12"/>
      <c r="Z537" s="12"/>
    </row>
    <row r="538" spans="1:26" ht="15.75" customHeight="1" x14ac:dyDescent="0.3">
      <c r="A538" s="12"/>
      <c r="B538" s="12"/>
      <c r="C538" s="10"/>
      <c r="D538" s="10"/>
      <c r="E538" s="12"/>
      <c r="F538" s="10"/>
      <c r="G538" s="10"/>
      <c r="H538" s="10"/>
      <c r="I538" s="10"/>
      <c r="J538" s="10"/>
      <c r="K538" s="10"/>
      <c r="L538" s="10"/>
      <c r="M538" s="10"/>
      <c r="N538" s="10"/>
      <c r="O538" s="34"/>
      <c r="P538" s="10"/>
      <c r="Q538" s="10"/>
      <c r="R538" s="10"/>
      <c r="S538" s="95"/>
      <c r="T538" s="10"/>
      <c r="U538" s="12"/>
      <c r="V538" s="12"/>
      <c r="W538" s="12"/>
      <c r="X538" s="12"/>
      <c r="Y538" s="12"/>
      <c r="Z538" s="12"/>
    </row>
    <row r="539" spans="1:26" ht="15.75" customHeight="1" x14ac:dyDescent="0.3">
      <c r="A539" s="12"/>
      <c r="B539" s="12"/>
      <c r="C539" s="10"/>
      <c r="D539" s="10"/>
      <c r="E539" s="12"/>
      <c r="F539" s="10"/>
      <c r="G539" s="10"/>
      <c r="H539" s="10"/>
      <c r="I539" s="10"/>
      <c r="J539" s="10"/>
      <c r="K539" s="10"/>
      <c r="L539" s="10"/>
      <c r="M539" s="10"/>
      <c r="N539" s="10"/>
      <c r="O539" s="34"/>
      <c r="P539" s="10"/>
      <c r="Q539" s="10"/>
      <c r="R539" s="10"/>
      <c r="S539" s="95"/>
      <c r="T539" s="10"/>
      <c r="U539" s="12"/>
      <c r="V539" s="12"/>
      <c r="W539" s="12"/>
      <c r="X539" s="12"/>
      <c r="Y539" s="12"/>
      <c r="Z539" s="12"/>
    </row>
    <row r="540" spans="1:26" ht="15.75" customHeight="1" x14ac:dyDescent="0.3">
      <c r="A540" s="12"/>
      <c r="B540" s="12"/>
      <c r="C540" s="10"/>
      <c r="D540" s="10"/>
      <c r="E540" s="12"/>
      <c r="F540" s="10"/>
      <c r="G540" s="10"/>
      <c r="H540" s="10"/>
      <c r="I540" s="10"/>
      <c r="J540" s="10"/>
      <c r="K540" s="10"/>
      <c r="L540" s="10"/>
      <c r="M540" s="10"/>
      <c r="N540" s="10"/>
      <c r="O540" s="34"/>
      <c r="P540" s="10"/>
      <c r="Q540" s="10"/>
      <c r="R540" s="10"/>
      <c r="S540" s="95"/>
      <c r="T540" s="10"/>
      <c r="U540" s="12"/>
      <c r="V540" s="12"/>
      <c r="W540" s="12"/>
      <c r="X540" s="12"/>
      <c r="Y540" s="12"/>
      <c r="Z540" s="12"/>
    </row>
    <row r="541" spans="1:26" ht="15.75" customHeight="1" x14ac:dyDescent="0.3">
      <c r="A541" s="12"/>
      <c r="B541" s="12"/>
      <c r="C541" s="10"/>
      <c r="D541" s="10"/>
      <c r="E541" s="12"/>
      <c r="F541" s="10"/>
      <c r="G541" s="10"/>
      <c r="H541" s="10"/>
      <c r="I541" s="10"/>
      <c r="J541" s="10"/>
      <c r="K541" s="10"/>
      <c r="L541" s="10"/>
      <c r="M541" s="10"/>
      <c r="N541" s="10"/>
      <c r="O541" s="34"/>
      <c r="P541" s="10"/>
      <c r="Q541" s="10"/>
      <c r="R541" s="10"/>
      <c r="S541" s="95"/>
      <c r="T541" s="10"/>
      <c r="U541" s="12"/>
      <c r="V541" s="12"/>
      <c r="W541" s="12"/>
      <c r="X541" s="12"/>
      <c r="Y541" s="12"/>
      <c r="Z541" s="12"/>
    </row>
    <row r="542" spans="1:26" ht="15.75" customHeight="1" x14ac:dyDescent="0.3">
      <c r="A542" s="12"/>
      <c r="B542" s="12"/>
      <c r="C542" s="10"/>
      <c r="D542" s="10"/>
      <c r="E542" s="12"/>
      <c r="F542" s="10"/>
      <c r="G542" s="10"/>
      <c r="H542" s="10"/>
      <c r="I542" s="10"/>
      <c r="J542" s="10"/>
      <c r="K542" s="10"/>
      <c r="L542" s="10"/>
      <c r="M542" s="10"/>
      <c r="N542" s="10"/>
      <c r="O542" s="34"/>
      <c r="P542" s="10"/>
      <c r="Q542" s="10"/>
      <c r="R542" s="10"/>
      <c r="S542" s="95"/>
      <c r="T542" s="10"/>
      <c r="U542" s="12"/>
      <c r="V542" s="12"/>
      <c r="W542" s="12"/>
      <c r="X542" s="12"/>
      <c r="Y542" s="12"/>
      <c r="Z542" s="12"/>
    </row>
    <row r="543" spans="1:26" ht="15.75" customHeight="1" x14ac:dyDescent="0.3">
      <c r="A543" s="12"/>
      <c r="B543" s="12"/>
      <c r="C543" s="10"/>
      <c r="D543" s="10"/>
      <c r="E543" s="12"/>
      <c r="F543" s="10"/>
      <c r="G543" s="10"/>
      <c r="H543" s="10"/>
      <c r="I543" s="10"/>
      <c r="J543" s="10"/>
      <c r="K543" s="10"/>
      <c r="L543" s="10"/>
      <c r="M543" s="10"/>
      <c r="N543" s="10"/>
      <c r="O543" s="34"/>
      <c r="P543" s="10"/>
      <c r="Q543" s="10"/>
      <c r="R543" s="10"/>
      <c r="S543" s="95"/>
      <c r="T543" s="10"/>
      <c r="U543" s="12"/>
      <c r="V543" s="12"/>
      <c r="W543" s="12"/>
      <c r="X543" s="12"/>
      <c r="Y543" s="12"/>
      <c r="Z543" s="12"/>
    </row>
    <row r="544" spans="1:26" ht="15.75" customHeight="1" x14ac:dyDescent="0.3">
      <c r="A544" s="12"/>
      <c r="B544" s="12"/>
      <c r="C544" s="10"/>
      <c r="D544" s="10"/>
      <c r="E544" s="12"/>
      <c r="F544" s="10"/>
      <c r="G544" s="10"/>
      <c r="H544" s="10"/>
      <c r="I544" s="10"/>
      <c r="J544" s="10"/>
      <c r="K544" s="10"/>
      <c r="L544" s="10"/>
      <c r="M544" s="10"/>
      <c r="N544" s="10"/>
      <c r="O544" s="34"/>
      <c r="P544" s="10"/>
      <c r="Q544" s="10"/>
      <c r="R544" s="10"/>
      <c r="S544" s="95"/>
      <c r="T544" s="10"/>
      <c r="U544" s="12"/>
      <c r="V544" s="12"/>
      <c r="W544" s="12"/>
      <c r="X544" s="12"/>
      <c r="Y544" s="12"/>
      <c r="Z544" s="12"/>
    </row>
    <row r="545" spans="1:26" ht="15.75" customHeight="1" x14ac:dyDescent="0.3">
      <c r="A545" s="12"/>
      <c r="B545" s="12"/>
      <c r="C545" s="10"/>
      <c r="D545" s="10"/>
      <c r="E545" s="12"/>
      <c r="F545" s="10"/>
      <c r="G545" s="10"/>
      <c r="H545" s="10"/>
      <c r="I545" s="10"/>
      <c r="J545" s="10"/>
      <c r="K545" s="10"/>
      <c r="L545" s="10"/>
      <c r="M545" s="10"/>
      <c r="N545" s="10"/>
      <c r="O545" s="34"/>
      <c r="P545" s="10"/>
      <c r="Q545" s="10"/>
      <c r="R545" s="10"/>
      <c r="S545" s="95"/>
      <c r="T545" s="10"/>
      <c r="U545" s="12"/>
      <c r="V545" s="12"/>
      <c r="W545" s="12"/>
      <c r="X545" s="12"/>
      <c r="Y545" s="12"/>
      <c r="Z545" s="12"/>
    </row>
    <row r="546" spans="1:26" ht="15.75" customHeight="1" x14ac:dyDescent="0.3">
      <c r="A546" s="12"/>
      <c r="B546" s="12"/>
      <c r="C546" s="10"/>
      <c r="D546" s="10"/>
      <c r="E546" s="12"/>
      <c r="F546" s="10"/>
      <c r="G546" s="10"/>
      <c r="H546" s="10"/>
      <c r="I546" s="10"/>
      <c r="J546" s="10"/>
      <c r="K546" s="10"/>
      <c r="L546" s="10"/>
      <c r="M546" s="10"/>
      <c r="N546" s="10"/>
      <c r="O546" s="34"/>
      <c r="P546" s="10"/>
      <c r="Q546" s="10"/>
      <c r="R546" s="10"/>
      <c r="S546" s="95"/>
      <c r="T546" s="10"/>
      <c r="U546" s="12"/>
      <c r="V546" s="12"/>
      <c r="W546" s="12"/>
      <c r="X546" s="12"/>
      <c r="Y546" s="12"/>
      <c r="Z546" s="12"/>
    </row>
    <row r="547" spans="1:26" ht="15.75" customHeight="1" x14ac:dyDescent="0.3">
      <c r="A547" s="12"/>
      <c r="B547" s="12"/>
      <c r="C547" s="10"/>
      <c r="D547" s="10"/>
      <c r="E547" s="12"/>
      <c r="F547" s="10"/>
      <c r="G547" s="10"/>
      <c r="H547" s="10"/>
      <c r="I547" s="10"/>
      <c r="J547" s="10"/>
      <c r="K547" s="10"/>
      <c r="L547" s="10"/>
      <c r="M547" s="10"/>
      <c r="N547" s="10"/>
      <c r="O547" s="34"/>
      <c r="P547" s="10"/>
      <c r="Q547" s="10"/>
      <c r="R547" s="10"/>
      <c r="S547" s="95"/>
      <c r="T547" s="10"/>
      <c r="U547" s="12"/>
      <c r="V547" s="12"/>
      <c r="W547" s="12"/>
      <c r="X547" s="12"/>
      <c r="Y547" s="12"/>
      <c r="Z547" s="12"/>
    </row>
    <row r="548" spans="1:26" ht="15.75" customHeight="1" x14ac:dyDescent="0.3">
      <c r="A548" s="12"/>
      <c r="B548" s="12"/>
      <c r="C548" s="10"/>
      <c r="D548" s="10"/>
      <c r="E548" s="12"/>
      <c r="F548" s="10"/>
      <c r="G548" s="10"/>
      <c r="H548" s="10"/>
      <c r="I548" s="10"/>
      <c r="J548" s="10"/>
      <c r="K548" s="10"/>
      <c r="L548" s="10"/>
      <c r="M548" s="10"/>
      <c r="N548" s="10"/>
      <c r="O548" s="34"/>
      <c r="P548" s="10"/>
      <c r="Q548" s="10"/>
      <c r="R548" s="10"/>
      <c r="S548" s="95"/>
      <c r="T548" s="10"/>
      <c r="U548" s="12"/>
      <c r="V548" s="12"/>
      <c r="W548" s="12"/>
      <c r="X548" s="12"/>
      <c r="Y548" s="12"/>
      <c r="Z548" s="12"/>
    </row>
    <row r="549" spans="1:26" ht="15.75" customHeight="1" x14ac:dyDescent="0.3">
      <c r="A549" s="12"/>
      <c r="B549" s="12"/>
      <c r="C549" s="10"/>
      <c r="D549" s="10"/>
      <c r="E549" s="12"/>
      <c r="F549" s="10"/>
      <c r="G549" s="10"/>
      <c r="H549" s="10"/>
      <c r="I549" s="10"/>
      <c r="J549" s="10"/>
      <c r="K549" s="10"/>
      <c r="L549" s="10"/>
      <c r="M549" s="10"/>
      <c r="N549" s="10"/>
      <c r="O549" s="34"/>
      <c r="P549" s="10"/>
      <c r="Q549" s="10"/>
      <c r="R549" s="10"/>
      <c r="S549" s="95"/>
      <c r="T549" s="10"/>
      <c r="U549" s="12"/>
      <c r="V549" s="12"/>
      <c r="W549" s="12"/>
      <c r="X549" s="12"/>
      <c r="Y549" s="12"/>
      <c r="Z549" s="12"/>
    </row>
    <row r="550" spans="1:26" ht="15.75" customHeight="1" x14ac:dyDescent="0.3">
      <c r="A550" s="12"/>
      <c r="B550" s="12"/>
      <c r="C550" s="10"/>
      <c r="D550" s="10"/>
      <c r="E550" s="12"/>
      <c r="F550" s="10"/>
      <c r="G550" s="10"/>
      <c r="H550" s="10"/>
      <c r="I550" s="10"/>
      <c r="J550" s="10"/>
      <c r="K550" s="10"/>
      <c r="L550" s="10"/>
      <c r="M550" s="10"/>
      <c r="N550" s="10"/>
      <c r="O550" s="34"/>
      <c r="P550" s="10"/>
      <c r="Q550" s="10"/>
      <c r="R550" s="10"/>
      <c r="S550" s="95"/>
      <c r="T550" s="10"/>
      <c r="U550" s="12"/>
      <c r="V550" s="12"/>
      <c r="W550" s="12"/>
      <c r="X550" s="12"/>
      <c r="Y550" s="12"/>
      <c r="Z550" s="12"/>
    </row>
    <row r="551" spans="1:26" ht="15.75" customHeight="1" x14ac:dyDescent="0.3">
      <c r="A551" s="12"/>
      <c r="B551" s="12"/>
      <c r="C551" s="10"/>
      <c r="D551" s="10"/>
      <c r="E551" s="12"/>
      <c r="F551" s="10"/>
      <c r="G551" s="10"/>
      <c r="H551" s="10"/>
      <c r="I551" s="10"/>
      <c r="J551" s="10"/>
      <c r="K551" s="10"/>
      <c r="L551" s="10"/>
      <c r="M551" s="10"/>
      <c r="N551" s="10"/>
      <c r="O551" s="34"/>
      <c r="P551" s="10"/>
      <c r="Q551" s="10"/>
      <c r="R551" s="10"/>
      <c r="S551" s="95"/>
      <c r="T551" s="10"/>
      <c r="U551" s="12"/>
      <c r="V551" s="12"/>
      <c r="W551" s="12"/>
      <c r="X551" s="12"/>
      <c r="Y551" s="12"/>
      <c r="Z551" s="12"/>
    </row>
    <row r="552" spans="1:26" ht="15.75" customHeight="1" x14ac:dyDescent="0.3">
      <c r="A552" s="12"/>
      <c r="B552" s="12"/>
      <c r="C552" s="10"/>
      <c r="D552" s="10"/>
      <c r="E552" s="12"/>
      <c r="F552" s="10"/>
      <c r="G552" s="10"/>
      <c r="H552" s="10"/>
      <c r="I552" s="10"/>
      <c r="J552" s="10"/>
      <c r="K552" s="10"/>
      <c r="L552" s="10"/>
      <c r="M552" s="10"/>
      <c r="N552" s="10"/>
      <c r="O552" s="34"/>
      <c r="P552" s="10"/>
      <c r="Q552" s="10"/>
      <c r="R552" s="10"/>
      <c r="S552" s="95"/>
      <c r="T552" s="10"/>
      <c r="U552" s="12"/>
      <c r="V552" s="12"/>
      <c r="W552" s="12"/>
      <c r="X552" s="12"/>
      <c r="Y552" s="12"/>
      <c r="Z552" s="12"/>
    </row>
    <row r="553" spans="1:26" ht="15.75" customHeight="1" x14ac:dyDescent="0.3">
      <c r="A553" s="12"/>
      <c r="B553" s="12"/>
      <c r="C553" s="10"/>
      <c r="D553" s="10"/>
      <c r="E553" s="12"/>
      <c r="F553" s="10"/>
      <c r="G553" s="10"/>
      <c r="H553" s="10"/>
      <c r="I553" s="10"/>
      <c r="J553" s="10"/>
      <c r="K553" s="10"/>
      <c r="L553" s="10"/>
      <c r="M553" s="10"/>
      <c r="N553" s="10"/>
      <c r="O553" s="34"/>
      <c r="P553" s="10"/>
      <c r="Q553" s="10"/>
      <c r="R553" s="10"/>
      <c r="S553" s="95"/>
      <c r="T553" s="10"/>
      <c r="U553" s="12"/>
      <c r="V553" s="12"/>
      <c r="W553" s="12"/>
      <c r="X553" s="12"/>
      <c r="Y553" s="12"/>
      <c r="Z553" s="12"/>
    </row>
    <row r="554" spans="1:26" ht="15.75" customHeight="1" x14ac:dyDescent="0.3">
      <c r="A554" s="12"/>
      <c r="B554" s="12"/>
      <c r="C554" s="10"/>
      <c r="D554" s="10"/>
      <c r="E554" s="12"/>
      <c r="F554" s="10"/>
      <c r="G554" s="10"/>
      <c r="H554" s="10"/>
      <c r="I554" s="10"/>
      <c r="J554" s="10"/>
      <c r="K554" s="10"/>
      <c r="L554" s="10"/>
      <c r="M554" s="10"/>
      <c r="N554" s="10"/>
      <c r="O554" s="34"/>
      <c r="P554" s="10"/>
      <c r="Q554" s="10"/>
      <c r="R554" s="10"/>
      <c r="S554" s="95"/>
      <c r="T554" s="10"/>
      <c r="U554" s="12"/>
      <c r="V554" s="12"/>
      <c r="W554" s="12"/>
      <c r="X554" s="12"/>
      <c r="Y554" s="12"/>
      <c r="Z554" s="12"/>
    </row>
    <row r="555" spans="1:26" ht="15.75" customHeight="1" x14ac:dyDescent="0.3">
      <c r="A555" s="12"/>
      <c r="B555" s="12"/>
      <c r="C555" s="10"/>
      <c r="D555" s="10"/>
      <c r="E555" s="12"/>
      <c r="F555" s="10"/>
      <c r="G555" s="10"/>
      <c r="H555" s="10"/>
      <c r="I555" s="10"/>
      <c r="J555" s="10"/>
      <c r="K555" s="10"/>
      <c r="L555" s="10"/>
      <c r="M555" s="10"/>
      <c r="N555" s="10"/>
      <c r="O555" s="34"/>
      <c r="P555" s="10"/>
      <c r="Q555" s="10"/>
      <c r="R555" s="10"/>
      <c r="S555" s="95"/>
      <c r="T555" s="10"/>
      <c r="U555" s="12"/>
      <c r="V555" s="12"/>
      <c r="W555" s="12"/>
      <c r="X555" s="12"/>
      <c r="Y555" s="12"/>
      <c r="Z555" s="12"/>
    </row>
    <row r="556" spans="1:26" ht="15.75" customHeight="1" x14ac:dyDescent="0.3">
      <c r="A556" s="12"/>
      <c r="B556" s="12"/>
      <c r="C556" s="10"/>
      <c r="D556" s="10"/>
      <c r="E556" s="12"/>
      <c r="F556" s="10"/>
      <c r="G556" s="10"/>
      <c r="H556" s="10"/>
      <c r="I556" s="10"/>
      <c r="J556" s="10"/>
      <c r="K556" s="10"/>
      <c r="L556" s="10"/>
      <c r="M556" s="10"/>
      <c r="N556" s="10"/>
      <c r="O556" s="34"/>
      <c r="P556" s="10"/>
      <c r="Q556" s="10"/>
      <c r="R556" s="10"/>
      <c r="S556" s="95"/>
      <c r="T556" s="10"/>
      <c r="U556" s="12"/>
      <c r="V556" s="12"/>
      <c r="W556" s="12"/>
      <c r="X556" s="12"/>
      <c r="Y556" s="12"/>
      <c r="Z556" s="12"/>
    </row>
    <row r="557" spans="1:26" ht="15.75" customHeight="1" x14ac:dyDescent="0.3">
      <c r="A557" s="12"/>
      <c r="B557" s="12"/>
      <c r="C557" s="10"/>
      <c r="D557" s="10"/>
      <c r="E557" s="12"/>
      <c r="F557" s="10"/>
      <c r="G557" s="10"/>
      <c r="H557" s="10"/>
      <c r="I557" s="10"/>
      <c r="J557" s="10"/>
      <c r="K557" s="10"/>
      <c r="L557" s="10"/>
      <c r="M557" s="10"/>
      <c r="N557" s="10"/>
      <c r="O557" s="34"/>
      <c r="P557" s="10"/>
      <c r="Q557" s="10"/>
      <c r="R557" s="10"/>
      <c r="S557" s="95"/>
      <c r="T557" s="10"/>
      <c r="U557" s="12"/>
      <c r="V557" s="12"/>
      <c r="W557" s="12"/>
      <c r="X557" s="12"/>
      <c r="Y557" s="12"/>
      <c r="Z557" s="12"/>
    </row>
    <row r="558" spans="1:26" ht="15.75" customHeight="1" x14ac:dyDescent="0.3">
      <c r="A558" s="12"/>
      <c r="B558" s="12"/>
      <c r="C558" s="10"/>
      <c r="D558" s="10"/>
      <c r="E558" s="12"/>
      <c r="F558" s="10"/>
      <c r="G558" s="10"/>
      <c r="H558" s="10"/>
      <c r="I558" s="10"/>
      <c r="J558" s="10"/>
      <c r="K558" s="10"/>
      <c r="L558" s="10"/>
      <c r="M558" s="10"/>
      <c r="N558" s="10"/>
      <c r="O558" s="34"/>
      <c r="P558" s="10"/>
      <c r="Q558" s="10"/>
      <c r="R558" s="10"/>
      <c r="S558" s="95"/>
      <c r="T558" s="10"/>
      <c r="U558" s="12"/>
      <c r="V558" s="12"/>
      <c r="W558" s="12"/>
      <c r="X558" s="12"/>
      <c r="Y558" s="12"/>
      <c r="Z558" s="12"/>
    </row>
    <row r="559" spans="1:26" ht="15.75" customHeight="1" x14ac:dyDescent="0.3">
      <c r="A559" s="12"/>
      <c r="B559" s="12"/>
      <c r="C559" s="10"/>
      <c r="D559" s="10"/>
      <c r="E559" s="12"/>
      <c r="F559" s="10"/>
      <c r="G559" s="10"/>
      <c r="H559" s="10"/>
      <c r="I559" s="10"/>
      <c r="J559" s="10"/>
      <c r="K559" s="10"/>
      <c r="L559" s="10"/>
      <c r="M559" s="10"/>
      <c r="N559" s="10"/>
      <c r="O559" s="34"/>
      <c r="P559" s="10"/>
      <c r="Q559" s="10"/>
      <c r="R559" s="10"/>
      <c r="S559" s="95"/>
      <c r="T559" s="10"/>
      <c r="U559" s="12"/>
      <c r="V559" s="12"/>
      <c r="W559" s="12"/>
      <c r="X559" s="12"/>
      <c r="Y559" s="12"/>
      <c r="Z559" s="12"/>
    </row>
    <row r="560" spans="1:26" ht="15.75" customHeight="1" x14ac:dyDescent="0.3">
      <c r="A560" s="12"/>
      <c r="B560" s="12"/>
      <c r="C560" s="10"/>
      <c r="D560" s="10"/>
      <c r="E560" s="12"/>
      <c r="F560" s="10"/>
      <c r="G560" s="10"/>
      <c r="H560" s="10"/>
      <c r="I560" s="10"/>
      <c r="J560" s="10"/>
      <c r="K560" s="10"/>
      <c r="L560" s="10"/>
      <c r="M560" s="10"/>
      <c r="N560" s="10"/>
      <c r="O560" s="34"/>
      <c r="P560" s="10"/>
      <c r="Q560" s="10"/>
      <c r="R560" s="10"/>
      <c r="S560" s="95"/>
      <c r="T560" s="10"/>
      <c r="U560" s="12"/>
      <c r="V560" s="12"/>
      <c r="W560" s="12"/>
      <c r="X560" s="12"/>
      <c r="Y560" s="12"/>
      <c r="Z560" s="12"/>
    </row>
    <row r="561" spans="1:26" ht="15.75" customHeight="1" x14ac:dyDescent="0.3">
      <c r="A561" s="12"/>
      <c r="B561" s="12"/>
      <c r="C561" s="10"/>
      <c r="D561" s="10"/>
      <c r="E561" s="12"/>
      <c r="F561" s="10"/>
      <c r="G561" s="10"/>
      <c r="H561" s="10"/>
      <c r="I561" s="10"/>
      <c r="J561" s="10"/>
      <c r="K561" s="10"/>
      <c r="L561" s="10"/>
      <c r="M561" s="10"/>
      <c r="N561" s="10"/>
      <c r="O561" s="34"/>
      <c r="P561" s="10"/>
      <c r="Q561" s="10"/>
      <c r="R561" s="10"/>
      <c r="S561" s="95"/>
      <c r="T561" s="10"/>
      <c r="U561" s="12"/>
      <c r="V561" s="12"/>
      <c r="W561" s="12"/>
      <c r="X561" s="12"/>
      <c r="Y561" s="12"/>
      <c r="Z561" s="12"/>
    </row>
    <row r="562" spans="1:26" ht="15.75" customHeight="1" x14ac:dyDescent="0.3">
      <c r="A562" s="12"/>
      <c r="B562" s="12"/>
      <c r="C562" s="10"/>
      <c r="D562" s="10"/>
      <c r="E562" s="12"/>
      <c r="F562" s="10"/>
      <c r="G562" s="10"/>
      <c r="H562" s="10"/>
      <c r="I562" s="10"/>
      <c r="J562" s="10"/>
      <c r="K562" s="10"/>
      <c r="L562" s="10"/>
      <c r="M562" s="10"/>
      <c r="N562" s="10"/>
      <c r="O562" s="34"/>
      <c r="P562" s="10"/>
      <c r="Q562" s="10"/>
      <c r="R562" s="10"/>
      <c r="S562" s="95"/>
      <c r="T562" s="10"/>
      <c r="U562" s="12"/>
      <c r="V562" s="12"/>
      <c r="W562" s="12"/>
      <c r="X562" s="12"/>
      <c r="Y562" s="12"/>
      <c r="Z562" s="12"/>
    </row>
    <row r="563" spans="1:26" ht="15.75" customHeight="1" x14ac:dyDescent="0.3">
      <c r="A563" s="12"/>
      <c r="B563" s="12"/>
      <c r="C563" s="10"/>
      <c r="D563" s="10"/>
      <c r="E563" s="12"/>
      <c r="F563" s="10"/>
      <c r="G563" s="10"/>
      <c r="H563" s="10"/>
      <c r="I563" s="10"/>
      <c r="J563" s="10"/>
      <c r="K563" s="10"/>
      <c r="L563" s="10"/>
      <c r="M563" s="10"/>
      <c r="N563" s="10"/>
      <c r="O563" s="34"/>
      <c r="P563" s="10"/>
      <c r="Q563" s="10"/>
      <c r="R563" s="10"/>
      <c r="S563" s="95"/>
      <c r="T563" s="10"/>
      <c r="U563" s="12"/>
      <c r="V563" s="12"/>
      <c r="W563" s="12"/>
      <c r="X563" s="12"/>
      <c r="Y563" s="12"/>
      <c r="Z563" s="12"/>
    </row>
    <row r="564" spans="1:26" ht="15.75" customHeight="1" x14ac:dyDescent="0.3">
      <c r="A564" s="12"/>
      <c r="B564" s="12"/>
      <c r="C564" s="10"/>
      <c r="D564" s="10"/>
      <c r="E564" s="12"/>
      <c r="F564" s="10"/>
      <c r="G564" s="10"/>
      <c r="H564" s="10"/>
      <c r="I564" s="10"/>
      <c r="J564" s="10"/>
      <c r="K564" s="10"/>
      <c r="L564" s="10"/>
      <c r="M564" s="10"/>
      <c r="N564" s="10"/>
      <c r="O564" s="34"/>
      <c r="P564" s="10"/>
      <c r="Q564" s="10"/>
      <c r="R564" s="10"/>
      <c r="S564" s="95"/>
      <c r="T564" s="10"/>
      <c r="U564" s="12"/>
      <c r="V564" s="12"/>
      <c r="W564" s="12"/>
      <c r="X564" s="12"/>
      <c r="Y564" s="12"/>
      <c r="Z564" s="12"/>
    </row>
    <row r="565" spans="1:26" ht="15.75" customHeight="1" x14ac:dyDescent="0.3">
      <c r="A565" s="12"/>
      <c r="B565" s="12"/>
      <c r="C565" s="10"/>
      <c r="D565" s="10"/>
      <c r="E565" s="12"/>
      <c r="F565" s="10"/>
      <c r="G565" s="10"/>
      <c r="H565" s="10"/>
      <c r="I565" s="10"/>
      <c r="J565" s="10"/>
      <c r="K565" s="10"/>
      <c r="L565" s="10"/>
      <c r="M565" s="10"/>
      <c r="N565" s="10"/>
      <c r="O565" s="34"/>
      <c r="P565" s="10"/>
      <c r="Q565" s="10"/>
      <c r="R565" s="10"/>
      <c r="S565" s="95"/>
      <c r="T565" s="10"/>
      <c r="U565" s="12"/>
      <c r="V565" s="12"/>
      <c r="W565" s="12"/>
      <c r="X565" s="12"/>
      <c r="Y565" s="12"/>
      <c r="Z565" s="12"/>
    </row>
    <row r="566" spans="1:26" ht="15.75" customHeight="1" x14ac:dyDescent="0.3">
      <c r="A566" s="12"/>
      <c r="B566" s="12"/>
      <c r="C566" s="10"/>
      <c r="D566" s="10"/>
      <c r="E566" s="12"/>
      <c r="F566" s="10"/>
      <c r="G566" s="10"/>
      <c r="H566" s="10"/>
      <c r="I566" s="10"/>
      <c r="J566" s="10"/>
      <c r="K566" s="10"/>
      <c r="L566" s="10"/>
      <c r="M566" s="10"/>
      <c r="N566" s="10"/>
      <c r="O566" s="34"/>
      <c r="P566" s="10"/>
      <c r="Q566" s="10"/>
      <c r="R566" s="10"/>
      <c r="S566" s="95"/>
      <c r="T566" s="10"/>
      <c r="U566" s="12"/>
      <c r="V566" s="12"/>
      <c r="W566" s="12"/>
      <c r="X566" s="12"/>
      <c r="Y566" s="12"/>
      <c r="Z566" s="12"/>
    </row>
    <row r="567" spans="1:26" ht="15.75" customHeight="1" x14ac:dyDescent="0.3">
      <c r="A567" s="12"/>
      <c r="B567" s="12"/>
      <c r="C567" s="10"/>
      <c r="D567" s="10"/>
      <c r="E567" s="12"/>
      <c r="F567" s="10"/>
      <c r="G567" s="10"/>
      <c r="H567" s="10"/>
      <c r="I567" s="10"/>
      <c r="J567" s="10"/>
      <c r="K567" s="10"/>
      <c r="L567" s="10"/>
      <c r="M567" s="10"/>
      <c r="N567" s="10"/>
      <c r="O567" s="34"/>
      <c r="P567" s="10"/>
      <c r="Q567" s="10"/>
      <c r="R567" s="10"/>
      <c r="S567" s="95"/>
      <c r="T567" s="10"/>
      <c r="U567" s="12"/>
      <c r="V567" s="12"/>
      <c r="W567" s="12"/>
      <c r="X567" s="12"/>
      <c r="Y567" s="12"/>
      <c r="Z567" s="12"/>
    </row>
    <row r="568" spans="1:26" ht="15.75" customHeight="1" x14ac:dyDescent="0.3">
      <c r="A568" s="12"/>
      <c r="B568" s="12"/>
      <c r="C568" s="10"/>
      <c r="D568" s="10"/>
      <c r="E568" s="12"/>
      <c r="F568" s="10"/>
      <c r="G568" s="10"/>
      <c r="H568" s="10"/>
      <c r="I568" s="10"/>
      <c r="J568" s="10"/>
      <c r="K568" s="10"/>
      <c r="L568" s="10"/>
      <c r="M568" s="10"/>
      <c r="N568" s="10"/>
      <c r="O568" s="34"/>
      <c r="P568" s="10"/>
      <c r="Q568" s="10"/>
      <c r="R568" s="10"/>
      <c r="S568" s="95"/>
      <c r="T568" s="10"/>
      <c r="U568" s="12"/>
      <c r="V568" s="12"/>
      <c r="W568" s="12"/>
      <c r="X568" s="12"/>
      <c r="Y568" s="12"/>
      <c r="Z568" s="12"/>
    </row>
    <row r="569" spans="1:26" ht="15.75" customHeight="1" x14ac:dyDescent="0.3">
      <c r="A569" s="12"/>
      <c r="B569" s="12"/>
      <c r="C569" s="10"/>
      <c r="D569" s="10"/>
      <c r="E569" s="12"/>
      <c r="F569" s="10"/>
      <c r="G569" s="10"/>
      <c r="H569" s="10"/>
      <c r="I569" s="10"/>
      <c r="J569" s="10"/>
      <c r="K569" s="10"/>
      <c r="L569" s="10"/>
      <c r="M569" s="10"/>
      <c r="N569" s="10"/>
      <c r="O569" s="34"/>
      <c r="P569" s="10"/>
      <c r="Q569" s="10"/>
      <c r="R569" s="10"/>
      <c r="S569" s="95"/>
      <c r="T569" s="10"/>
      <c r="U569" s="12"/>
      <c r="V569" s="12"/>
      <c r="W569" s="12"/>
      <c r="X569" s="12"/>
      <c r="Y569" s="12"/>
      <c r="Z569" s="12"/>
    </row>
    <row r="570" spans="1:26" ht="15.75" customHeight="1" x14ac:dyDescent="0.3">
      <c r="A570" s="12"/>
      <c r="B570" s="12"/>
      <c r="C570" s="10"/>
      <c r="D570" s="10"/>
      <c r="E570" s="12"/>
      <c r="F570" s="10"/>
      <c r="G570" s="10"/>
      <c r="H570" s="10"/>
      <c r="I570" s="10"/>
      <c r="J570" s="10"/>
      <c r="K570" s="10"/>
      <c r="L570" s="10"/>
      <c r="M570" s="10"/>
      <c r="N570" s="10"/>
      <c r="O570" s="34"/>
      <c r="P570" s="10"/>
      <c r="Q570" s="10"/>
      <c r="R570" s="10"/>
      <c r="S570" s="95"/>
      <c r="T570" s="10"/>
      <c r="U570" s="12"/>
      <c r="V570" s="12"/>
      <c r="W570" s="12"/>
      <c r="X570" s="12"/>
      <c r="Y570" s="12"/>
      <c r="Z570" s="12"/>
    </row>
    <row r="571" spans="1:26" ht="15.75" customHeight="1" x14ac:dyDescent="0.3">
      <c r="A571" s="12"/>
      <c r="B571" s="12"/>
      <c r="C571" s="10"/>
      <c r="D571" s="10"/>
      <c r="E571" s="12"/>
      <c r="F571" s="10"/>
      <c r="G571" s="10"/>
      <c r="H571" s="10"/>
      <c r="I571" s="10"/>
      <c r="J571" s="10"/>
      <c r="K571" s="10"/>
      <c r="L571" s="10"/>
      <c r="M571" s="10"/>
      <c r="N571" s="10"/>
      <c r="O571" s="34"/>
      <c r="P571" s="10"/>
      <c r="Q571" s="10"/>
      <c r="R571" s="10"/>
      <c r="S571" s="95"/>
      <c r="T571" s="10"/>
      <c r="U571" s="12"/>
      <c r="V571" s="12"/>
      <c r="W571" s="12"/>
      <c r="X571" s="12"/>
      <c r="Y571" s="12"/>
      <c r="Z571" s="12"/>
    </row>
    <row r="572" spans="1:26" ht="15.75" customHeight="1" x14ac:dyDescent="0.3">
      <c r="A572" s="12"/>
      <c r="B572" s="12"/>
      <c r="C572" s="10"/>
      <c r="D572" s="10"/>
      <c r="E572" s="12"/>
      <c r="F572" s="10"/>
      <c r="G572" s="10"/>
      <c r="H572" s="10"/>
      <c r="I572" s="10"/>
      <c r="J572" s="10"/>
      <c r="K572" s="10"/>
      <c r="L572" s="10"/>
      <c r="M572" s="10"/>
      <c r="N572" s="10"/>
      <c r="O572" s="34"/>
      <c r="P572" s="10"/>
      <c r="Q572" s="10"/>
      <c r="R572" s="10"/>
      <c r="S572" s="95"/>
      <c r="T572" s="10"/>
      <c r="U572" s="12"/>
      <c r="V572" s="12"/>
      <c r="W572" s="12"/>
      <c r="X572" s="12"/>
      <c r="Y572" s="12"/>
      <c r="Z572" s="12"/>
    </row>
    <row r="573" spans="1:26" ht="15.75" customHeight="1" x14ac:dyDescent="0.3">
      <c r="A573" s="12"/>
      <c r="B573" s="12"/>
      <c r="C573" s="10"/>
      <c r="D573" s="10"/>
      <c r="E573" s="12"/>
      <c r="F573" s="10"/>
      <c r="G573" s="10"/>
      <c r="H573" s="10"/>
      <c r="I573" s="10"/>
      <c r="J573" s="10"/>
      <c r="K573" s="10"/>
      <c r="L573" s="10"/>
      <c r="M573" s="10"/>
      <c r="N573" s="10"/>
      <c r="O573" s="34"/>
      <c r="P573" s="10"/>
      <c r="Q573" s="10"/>
      <c r="R573" s="10"/>
      <c r="S573" s="95"/>
      <c r="T573" s="10"/>
      <c r="U573" s="12"/>
      <c r="V573" s="12"/>
      <c r="W573" s="12"/>
      <c r="X573" s="12"/>
      <c r="Y573" s="12"/>
      <c r="Z573" s="12"/>
    </row>
    <row r="574" spans="1:26" ht="15.75" customHeight="1" x14ac:dyDescent="0.3">
      <c r="A574" s="12"/>
      <c r="B574" s="12"/>
      <c r="C574" s="10"/>
      <c r="D574" s="10"/>
      <c r="E574" s="12"/>
      <c r="F574" s="10"/>
      <c r="G574" s="10"/>
      <c r="H574" s="10"/>
      <c r="I574" s="10"/>
      <c r="J574" s="10"/>
      <c r="K574" s="10"/>
      <c r="L574" s="10"/>
      <c r="M574" s="10"/>
      <c r="N574" s="10"/>
      <c r="O574" s="34"/>
      <c r="P574" s="10"/>
      <c r="Q574" s="10"/>
      <c r="R574" s="10"/>
      <c r="S574" s="95"/>
      <c r="T574" s="10"/>
      <c r="U574" s="12"/>
      <c r="V574" s="12"/>
      <c r="W574" s="12"/>
      <c r="X574" s="12"/>
      <c r="Y574" s="12"/>
      <c r="Z574" s="12"/>
    </row>
    <row r="575" spans="1:26" ht="15.75" customHeight="1" x14ac:dyDescent="0.3">
      <c r="A575" s="12"/>
      <c r="B575" s="12"/>
      <c r="C575" s="10"/>
      <c r="D575" s="10"/>
      <c r="E575" s="12"/>
      <c r="F575" s="10"/>
      <c r="G575" s="10"/>
      <c r="H575" s="10"/>
      <c r="I575" s="10"/>
      <c r="J575" s="10"/>
      <c r="K575" s="10"/>
      <c r="L575" s="10"/>
      <c r="M575" s="10"/>
      <c r="N575" s="10"/>
      <c r="O575" s="34"/>
      <c r="P575" s="10"/>
      <c r="Q575" s="10"/>
      <c r="R575" s="10"/>
      <c r="S575" s="95"/>
      <c r="T575" s="10"/>
      <c r="U575" s="12"/>
      <c r="V575" s="12"/>
      <c r="W575" s="12"/>
      <c r="X575" s="12"/>
      <c r="Y575" s="12"/>
      <c r="Z575" s="12"/>
    </row>
    <row r="576" spans="1:26" ht="15.75" customHeight="1" x14ac:dyDescent="0.3">
      <c r="A576" s="12"/>
      <c r="B576" s="12"/>
      <c r="C576" s="10"/>
      <c r="D576" s="10"/>
      <c r="E576" s="12"/>
      <c r="F576" s="10"/>
      <c r="G576" s="10"/>
      <c r="H576" s="10"/>
      <c r="I576" s="10"/>
      <c r="J576" s="10"/>
      <c r="K576" s="10"/>
      <c r="L576" s="10"/>
      <c r="M576" s="10"/>
      <c r="N576" s="10"/>
      <c r="O576" s="34"/>
      <c r="P576" s="10"/>
      <c r="Q576" s="10"/>
      <c r="R576" s="10"/>
      <c r="S576" s="95"/>
      <c r="T576" s="10"/>
      <c r="U576" s="12"/>
      <c r="V576" s="12"/>
      <c r="W576" s="12"/>
      <c r="X576" s="12"/>
      <c r="Y576" s="12"/>
      <c r="Z576" s="12"/>
    </row>
    <row r="577" spans="1:26" ht="15.75" customHeight="1" x14ac:dyDescent="0.3">
      <c r="A577" s="12"/>
      <c r="B577" s="12"/>
      <c r="C577" s="10"/>
      <c r="D577" s="10"/>
      <c r="E577" s="12"/>
      <c r="F577" s="10"/>
      <c r="G577" s="10"/>
      <c r="H577" s="10"/>
      <c r="I577" s="10"/>
      <c r="J577" s="10"/>
      <c r="K577" s="10"/>
      <c r="L577" s="10"/>
      <c r="M577" s="10"/>
      <c r="N577" s="10"/>
      <c r="O577" s="34"/>
      <c r="P577" s="10"/>
      <c r="Q577" s="10"/>
      <c r="R577" s="10"/>
      <c r="S577" s="95"/>
      <c r="T577" s="10"/>
      <c r="U577" s="12"/>
      <c r="V577" s="12"/>
      <c r="W577" s="12"/>
      <c r="X577" s="12"/>
      <c r="Y577" s="12"/>
      <c r="Z577" s="12"/>
    </row>
    <row r="578" spans="1:26" ht="15.75" customHeight="1" x14ac:dyDescent="0.3">
      <c r="A578" s="12"/>
      <c r="B578" s="12"/>
      <c r="C578" s="10"/>
      <c r="D578" s="10"/>
      <c r="E578" s="12"/>
      <c r="F578" s="10"/>
      <c r="G578" s="10"/>
      <c r="H578" s="10"/>
      <c r="I578" s="10"/>
      <c r="J578" s="10"/>
      <c r="K578" s="10"/>
      <c r="L578" s="10"/>
      <c r="M578" s="10"/>
      <c r="N578" s="10"/>
      <c r="O578" s="34"/>
      <c r="P578" s="10"/>
      <c r="Q578" s="10"/>
      <c r="R578" s="10"/>
      <c r="S578" s="95"/>
      <c r="T578" s="10"/>
      <c r="U578" s="12"/>
      <c r="V578" s="12"/>
      <c r="W578" s="12"/>
      <c r="X578" s="12"/>
      <c r="Y578" s="12"/>
      <c r="Z578" s="12"/>
    </row>
    <row r="579" spans="1:26" ht="15.75" customHeight="1" x14ac:dyDescent="0.3">
      <c r="A579" s="12"/>
      <c r="B579" s="12"/>
      <c r="C579" s="10"/>
      <c r="D579" s="10"/>
      <c r="E579" s="12"/>
      <c r="F579" s="10"/>
      <c r="G579" s="10"/>
      <c r="H579" s="10"/>
      <c r="I579" s="10"/>
      <c r="J579" s="10"/>
      <c r="K579" s="10"/>
      <c r="L579" s="10"/>
      <c r="M579" s="10"/>
      <c r="N579" s="10"/>
      <c r="O579" s="34"/>
      <c r="P579" s="10"/>
      <c r="Q579" s="10"/>
      <c r="R579" s="10"/>
      <c r="S579" s="95"/>
      <c r="T579" s="10"/>
      <c r="U579" s="12"/>
      <c r="V579" s="12"/>
      <c r="W579" s="12"/>
      <c r="X579" s="12"/>
      <c r="Y579" s="12"/>
      <c r="Z579" s="12"/>
    </row>
    <row r="580" spans="1:26" ht="15.75" customHeight="1" x14ac:dyDescent="0.3">
      <c r="A580" s="12"/>
      <c r="B580" s="12"/>
      <c r="C580" s="10"/>
      <c r="D580" s="10"/>
      <c r="E580" s="12"/>
      <c r="F580" s="10"/>
      <c r="G580" s="10"/>
      <c r="H580" s="10"/>
      <c r="I580" s="10"/>
      <c r="J580" s="10"/>
      <c r="K580" s="10"/>
      <c r="L580" s="10"/>
      <c r="M580" s="10"/>
      <c r="N580" s="10"/>
      <c r="O580" s="34"/>
      <c r="P580" s="10"/>
      <c r="Q580" s="10"/>
      <c r="R580" s="10"/>
      <c r="S580" s="95"/>
      <c r="T580" s="10"/>
      <c r="U580" s="12"/>
      <c r="V580" s="12"/>
      <c r="W580" s="12"/>
      <c r="X580" s="12"/>
      <c r="Y580" s="12"/>
      <c r="Z580" s="12"/>
    </row>
    <row r="581" spans="1:26" ht="15.75" customHeight="1" x14ac:dyDescent="0.3">
      <c r="A581" s="12"/>
      <c r="B581" s="12"/>
      <c r="C581" s="10"/>
      <c r="D581" s="10"/>
      <c r="E581" s="12"/>
      <c r="F581" s="10"/>
      <c r="G581" s="10"/>
      <c r="H581" s="10"/>
      <c r="I581" s="10"/>
      <c r="J581" s="10"/>
      <c r="K581" s="10"/>
      <c r="L581" s="10"/>
      <c r="M581" s="10"/>
      <c r="N581" s="10"/>
      <c r="O581" s="34"/>
      <c r="P581" s="10"/>
      <c r="Q581" s="10"/>
      <c r="R581" s="10"/>
      <c r="S581" s="95"/>
      <c r="T581" s="10"/>
      <c r="U581" s="12"/>
      <c r="V581" s="12"/>
      <c r="W581" s="12"/>
      <c r="X581" s="12"/>
      <c r="Y581" s="12"/>
      <c r="Z581" s="12"/>
    </row>
    <row r="582" spans="1:26" ht="15.75" customHeight="1" x14ac:dyDescent="0.3">
      <c r="A582" s="12"/>
      <c r="B582" s="12"/>
      <c r="C582" s="10"/>
      <c r="D582" s="10"/>
      <c r="E582" s="12"/>
      <c r="F582" s="10"/>
      <c r="G582" s="10"/>
      <c r="H582" s="10"/>
      <c r="I582" s="10"/>
      <c r="J582" s="10"/>
      <c r="K582" s="10"/>
      <c r="L582" s="10"/>
      <c r="M582" s="10"/>
      <c r="N582" s="10"/>
      <c r="O582" s="34"/>
      <c r="P582" s="10"/>
      <c r="Q582" s="10"/>
      <c r="R582" s="10"/>
      <c r="S582" s="95"/>
      <c r="T582" s="10"/>
      <c r="U582" s="12"/>
      <c r="V582" s="12"/>
      <c r="W582" s="12"/>
      <c r="X582" s="12"/>
      <c r="Y582" s="12"/>
      <c r="Z582" s="12"/>
    </row>
    <row r="583" spans="1:26" ht="15.75" customHeight="1" x14ac:dyDescent="0.3">
      <c r="A583" s="12"/>
      <c r="B583" s="12"/>
      <c r="C583" s="10"/>
      <c r="D583" s="10"/>
      <c r="E583" s="12"/>
      <c r="F583" s="10"/>
      <c r="G583" s="10"/>
      <c r="H583" s="10"/>
      <c r="I583" s="10"/>
      <c r="J583" s="10"/>
      <c r="K583" s="10"/>
      <c r="L583" s="10"/>
      <c r="M583" s="10"/>
      <c r="N583" s="10"/>
      <c r="O583" s="34"/>
      <c r="P583" s="10"/>
      <c r="Q583" s="10"/>
      <c r="R583" s="10"/>
      <c r="S583" s="95"/>
      <c r="T583" s="10"/>
      <c r="U583" s="12"/>
      <c r="V583" s="12"/>
      <c r="W583" s="12"/>
      <c r="X583" s="12"/>
      <c r="Y583" s="12"/>
      <c r="Z583" s="12"/>
    </row>
    <row r="584" spans="1:26" ht="15.75" customHeight="1" x14ac:dyDescent="0.3">
      <c r="A584" s="12"/>
      <c r="B584" s="12"/>
      <c r="C584" s="10"/>
      <c r="D584" s="10"/>
      <c r="E584" s="12"/>
      <c r="F584" s="10"/>
      <c r="G584" s="10"/>
      <c r="H584" s="10"/>
      <c r="I584" s="10"/>
      <c r="J584" s="10"/>
      <c r="K584" s="10"/>
      <c r="L584" s="10"/>
      <c r="M584" s="10"/>
      <c r="N584" s="10"/>
      <c r="O584" s="34"/>
      <c r="P584" s="10"/>
      <c r="Q584" s="10"/>
      <c r="R584" s="10"/>
      <c r="S584" s="95"/>
      <c r="T584" s="10"/>
      <c r="U584" s="12"/>
      <c r="V584" s="12"/>
      <c r="W584" s="12"/>
      <c r="X584" s="12"/>
      <c r="Y584" s="12"/>
      <c r="Z584" s="12"/>
    </row>
    <row r="585" spans="1:26" ht="15.75" customHeight="1" x14ac:dyDescent="0.3">
      <c r="A585" s="12"/>
      <c r="B585" s="12"/>
      <c r="C585" s="10"/>
      <c r="D585" s="10"/>
      <c r="E585" s="12"/>
      <c r="F585" s="10"/>
      <c r="G585" s="10"/>
      <c r="H585" s="10"/>
      <c r="I585" s="10"/>
      <c r="J585" s="10"/>
      <c r="K585" s="10"/>
      <c r="L585" s="10"/>
      <c r="M585" s="10"/>
      <c r="N585" s="10"/>
      <c r="O585" s="34"/>
      <c r="P585" s="10"/>
      <c r="Q585" s="10"/>
      <c r="R585" s="10"/>
      <c r="S585" s="95"/>
      <c r="T585" s="10"/>
      <c r="U585" s="12"/>
      <c r="V585" s="12"/>
      <c r="W585" s="12"/>
      <c r="X585" s="12"/>
      <c r="Y585" s="12"/>
      <c r="Z585" s="12"/>
    </row>
    <row r="586" spans="1:26" ht="15.75" customHeight="1" x14ac:dyDescent="0.3">
      <c r="A586" s="12"/>
      <c r="B586" s="12"/>
      <c r="C586" s="10"/>
      <c r="D586" s="10"/>
      <c r="E586" s="12"/>
      <c r="F586" s="10"/>
      <c r="G586" s="10"/>
      <c r="H586" s="10"/>
      <c r="I586" s="10"/>
      <c r="J586" s="10"/>
      <c r="K586" s="10"/>
      <c r="L586" s="10"/>
      <c r="M586" s="10"/>
      <c r="N586" s="10"/>
      <c r="O586" s="34"/>
      <c r="P586" s="10"/>
      <c r="Q586" s="10"/>
      <c r="R586" s="10"/>
      <c r="S586" s="95"/>
      <c r="T586" s="10"/>
      <c r="U586" s="12"/>
      <c r="V586" s="12"/>
      <c r="W586" s="12"/>
      <c r="X586" s="12"/>
      <c r="Y586" s="12"/>
      <c r="Z586" s="12"/>
    </row>
    <row r="587" spans="1:26" ht="15.75" customHeight="1" x14ac:dyDescent="0.3">
      <c r="A587" s="12"/>
      <c r="B587" s="12"/>
      <c r="C587" s="10"/>
      <c r="D587" s="10"/>
      <c r="E587" s="12"/>
      <c r="F587" s="10"/>
      <c r="G587" s="10"/>
      <c r="H587" s="10"/>
      <c r="I587" s="10"/>
      <c r="J587" s="10"/>
      <c r="K587" s="10"/>
      <c r="L587" s="10"/>
      <c r="M587" s="10"/>
      <c r="N587" s="10"/>
      <c r="O587" s="34"/>
      <c r="P587" s="10"/>
      <c r="Q587" s="10"/>
      <c r="R587" s="10"/>
      <c r="S587" s="95"/>
      <c r="T587" s="10"/>
      <c r="U587" s="12"/>
      <c r="V587" s="12"/>
      <c r="W587" s="12"/>
      <c r="X587" s="12"/>
      <c r="Y587" s="12"/>
      <c r="Z587" s="12"/>
    </row>
    <row r="588" spans="1:26" ht="15.75" customHeight="1" x14ac:dyDescent="0.3">
      <c r="A588" s="12"/>
      <c r="B588" s="12"/>
      <c r="C588" s="10"/>
      <c r="D588" s="10"/>
      <c r="E588" s="12"/>
      <c r="F588" s="10"/>
      <c r="G588" s="10"/>
      <c r="H588" s="10"/>
      <c r="I588" s="10"/>
      <c r="J588" s="10"/>
      <c r="K588" s="10"/>
      <c r="L588" s="10"/>
      <c r="M588" s="10"/>
      <c r="N588" s="10"/>
      <c r="O588" s="34"/>
      <c r="P588" s="10"/>
      <c r="Q588" s="10"/>
      <c r="R588" s="10"/>
      <c r="S588" s="95"/>
      <c r="T588" s="10"/>
      <c r="U588" s="12"/>
      <c r="V588" s="12"/>
      <c r="W588" s="12"/>
      <c r="X588" s="12"/>
      <c r="Y588" s="12"/>
      <c r="Z588" s="12"/>
    </row>
    <row r="589" spans="1:26" ht="15.75" customHeight="1" x14ac:dyDescent="0.3">
      <c r="A589" s="12"/>
      <c r="B589" s="12"/>
      <c r="C589" s="10"/>
      <c r="D589" s="10"/>
      <c r="E589" s="12"/>
      <c r="F589" s="10"/>
      <c r="G589" s="10"/>
      <c r="H589" s="10"/>
      <c r="I589" s="10"/>
      <c r="J589" s="10"/>
      <c r="K589" s="10"/>
      <c r="L589" s="10"/>
      <c r="M589" s="10"/>
      <c r="N589" s="10"/>
      <c r="O589" s="34"/>
      <c r="P589" s="10"/>
      <c r="Q589" s="10"/>
      <c r="R589" s="10"/>
      <c r="S589" s="95"/>
      <c r="T589" s="10"/>
      <c r="U589" s="12"/>
      <c r="V589" s="12"/>
      <c r="W589" s="12"/>
      <c r="X589" s="12"/>
      <c r="Y589" s="12"/>
      <c r="Z589" s="12"/>
    </row>
    <row r="590" spans="1:26" ht="15.75" customHeight="1" x14ac:dyDescent="0.3">
      <c r="A590" s="12"/>
      <c r="B590" s="12"/>
      <c r="C590" s="10"/>
      <c r="D590" s="10"/>
      <c r="E590" s="12"/>
      <c r="F590" s="10"/>
      <c r="G590" s="10"/>
      <c r="H590" s="10"/>
      <c r="I590" s="10"/>
      <c r="J590" s="10"/>
      <c r="K590" s="10"/>
      <c r="L590" s="10"/>
      <c r="M590" s="10"/>
      <c r="N590" s="10"/>
      <c r="O590" s="34"/>
      <c r="P590" s="10"/>
      <c r="Q590" s="10"/>
      <c r="R590" s="10"/>
      <c r="S590" s="95"/>
      <c r="T590" s="10"/>
      <c r="U590" s="12"/>
      <c r="V590" s="12"/>
      <c r="W590" s="12"/>
      <c r="X590" s="12"/>
      <c r="Y590" s="12"/>
      <c r="Z590" s="12"/>
    </row>
    <row r="591" spans="1:26" ht="15.75" customHeight="1" x14ac:dyDescent="0.3">
      <c r="A591" s="12"/>
      <c r="B591" s="12"/>
      <c r="C591" s="10"/>
      <c r="D591" s="10"/>
      <c r="E591" s="12"/>
      <c r="F591" s="10"/>
      <c r="G591" s="10"/>
      <c r="H591" s="10"/>
      <c r="I591" s="10"/>
      <c r="J591" s="10"/>
      <c r="K591" s="10"/>
      <c r="L591" s="10"/>
      <c r="M591" s="10"/>
      <c r="N591" s="10"/>
      <c r="O591" s="34"/>
      <c r="P591" s="10"/>
      <c r="Q591" s="10"/>
      <c r="R591" s="10"/>
      <c r="S591" s="95"/>
      <c r="T591" s="10"/>
      <c r="U591" s="12"/>
      <c r="V591" s="12"/>
      <c r="W591" s="12"/>
      <c r="X591" s="12"/>
      <c r="Y591" s="12"/>
      <c r="Z591" s="12"/>
    </row>
    <row r="592" spans="1:26" ht="15.75" customHeight="1" x14ac:dyDescent="0.3">
      <c r="A592" s="12"/>
      <c r="B592" s="12"/>
      <c r="C592" s="10"/>
      <c r="D592" s="10"/>
      <c r="E592" s="12"/>
      <c r="F592" s="10"/>
      <c r="G592" s="10"/>
      <c r="H592" s="10"/>
      <c r="I592" s="10"/>
      <c r="J592" s="10"/>
      <c r="K592" s="10"/>
      <c r="L592" s="10"/>
      <c r="M592" s="10"/>
      <c r="N592" s="10"/>
      <c r="O592" s="34"/>
      <c r="P592" s="10"/>
      <c r="Q592" s="10"/>
      <c r="R592" s="10"/>
      <c r="S592" s="95"/>
      <c r="T592" s="10"/>
      <c r="U592" s="12"/>
      <c r="V592" s="12"/>
      <c r="W592" s="12"/>
      <c r="X592" s="12"/>
      <c r="Y592" s="12"/>
      <c r="Z592" s="12"/>
    </row>
    <row r="593" spans="1:26" ht="15.75" customHeight="1" x14ac:dyDescent="0.3">
      <c r="A593" s="12"/>
      <c r="B593" s="12"/>
      <c r="C593" s="10"/>
      <c r="D593" s="10"/>
      <c r="E593" s="12"/>
      <c r="F593" s="10"/>
      <c r="G593" s="10"/>
      <c r="H593" s="10"/>
      <c r="I593" s="10"/>
      <c r="J593" s="10"/>
      <c r="K593" s="10"/>
      <c r="L593" s="10"/>
      <c r="M593" s="10"/>
      <c r="N593" s="10"/>
      <c r="O593" s="34"/>
      <c r="P593" s="10"/>
      <c r="Q593" s="10"/>
      <c r="R593" s="10"/>
      <c r="S593" s="95"/>
      <c r="T593" s="10"/>
      <c r="U593" s="12"/>
      <c r="V593" s="12"/>
      <c r="W593" s="12"/>
      <c r="X593" s="12"/>
      <c r="Y593" s="12"/>
      <c r="Z593" s="12"/>
    </row>
    <row r="594" spans="1:26" ht="15.75" customHeight="1" x14ac:dyDescent="0.3">
      <c r="A594" s="12"/>
      <c r="B594" s="12"/>
      <c r="C594" s="10"/>
      <c r="D594" s="10"/>
      <c r="E594" s="12"/>
      <c r="F594" s="10"/>
      <c r="G594" s="10"/>
      <c r="H594" s="10"/>
      <c r="I594" s="10"/>
      <c r="J594" s="10"/>
      <c r="K594" s="10"/>
      <c r="L594" s="10"/>
      <c r="M594" s="10"/>
      <c r="N594" s="10"/>
      <c r="O594" s="34"/>
      <c r="P594" s="10"/>
      <c r="Q594" s="10"/>
      <c r="R594" s="10"/>
      <c r="S594" s="95"/>
      <c r="T594" s="10"/>
      <c r="U594" s="12"/>
      <c r="V594" s="12"/>
      <c r="W594" s="12"/>
      <c r="X594" s="12"/>
      <c r="Y594" s="12"/>
      <c r="Z594" s="12"/>
    </row>
    <row r="595" spans="1:26" ht="15.75" customHeight="1" x14ac:dyDescent="0.3">
      <c r="A595" s="12"/>
      <c r="B595" s="12"/>
      <c r="C595" s="10"/>
      <c r="D595" s="10"/>
      <c r="E595" s="12"/>
      <c r="F595" s="10"/>
      <c r="G595" s="10"/>
      <c r="H595" s="10"/>
      <c r="I595" s="10"/>
      <c r="J595" s="10"/>
      <c r="K595" s="10"/>
      <c r="L595" s="10"/>
      <c r="M595" s="10"/>
      <c r="N595" s="10"/>
      <c r="O595" s="34"/>
      <c r="P595" s="10"/>
      <c r="Q595" s="10"/>
      <c r="R595" s="10"/>
      <c r="S595" s="95"/>
      <c r="T595" s="10"/>
      <c r="U595" s="12"/>
      <c r="V595" s="12"/>
      <c r="W595" s="12"/>
      <c r="X595" s="12"/>
      <c r="Y595" s="12"/>
      <c r="Z595" s="12"/>
    </row>
    <row r="596" spans="1:26" ht="15.75" customHeight="1" x14ac:dyDescent="0.3">
      <c r="A596" s="12"/>
      <c r="B596" s="12"/>
      <c r="C596" s="10"/>
      <c r="D596" s="10"/>
      <c r="E596" s="12"/>
      <c r="F596" s="10"/>
      <c r="G596" s="10"/>
      <c r="H596" s="10"/>
      <c r="I596" s="10"/>
      <c r="J596" s="10"/>
      <c r="K596" s="10"/>
      <c r="L596" s="10"/>
      <c r="M596" s="10"/>
      <c r="N596" s="10"/>
      <c r="O596" s="34"/>
      <c r="P596" s="10"/>
      <c r="Q596" s="10"/>
      <c r="R596" s="10"/>
      <c r="S596" s="95"/>
      <c r="T596" s="10"/>
      <c r="U596" s="12"/>
      <c r="V596" s="12"/>
      <c r="W596" s="12"/>
      <c r="X596" s="12"/>
      <c r="Y596" s="12"/>
      <c r="Z596" s="12"/>
    </row>
    <row r="597" spans="1:26" ht="15.75" customHeight="1" x14ac:dyDescent="0.3">
      <c r="A597" s="12"/>
      <c r="B597" s="12"/>
      <c r="C597" s="10"/>
      <c r="D597" s="10"/>
      <c r="E597" s="12"/>
      <c r="F597" s="10"/>
      <c r="G597" s="10"/>
      <c r="H597" s="10"/>
      <c r="I597" s="10"/>
      <c r="J597" s="10"/>
      <c r="K597" s="10"/>
      <c r="L597" s="10"/>
      <c r="M597" s="10"/>
      <c r="N597" s="10"/>
      <c r="O597" s="34"/>
      <c r="P597" s="10"/>
      <c r="Q597" s="10"/>
      <c r="R597" s="10"/>
      <c r="S597" s="95"/>
      <c r="T597" s="10"/>
      <c r="U597" s="12"/>
      <c r="V597" s="12"/>
      <c r="W597" s="12"/>
      <c r="X597" s="12"/>
      <c r="Y597" s="12"/>
      <c r="Z597" s="12"/>
    </row>
    <row r="598" spans="1:26" ht="15.75" customHeight="1" x14ac:dyDescent="0.3">
      <c r="A598" s="12"/>
      <c r="B598" s="12"/>
      <c r="C598" s="10"/>
      <c r="D598" s="10"/>
      <c r="E598" s="12"/>
      <c r="F598" s="10"/>
      <c r="G598" s="10"/>
      <c r="H598" s="10"/>
      <c r="I598" s="10"/>
      <c r="J598" s="10"/>
      <c r="K598" s="10"/>
      <c r="L598" s="10"/>
      <c r="M598" s="10"/>
      <c r="N598" s="10"/>
      <c r="O598" s="34"/>
      <c r="P598" s="10"/>
      <c r="Q598" s="10"/>
      <c r="R598" s="10"/>
      <c r="S598" s="95"/>
      <c r="T598" s="10"/>
      <c r="U598" s="12"/>
      <c r="V598" s="12"/>
      <c r="W598" s="12"/>
      <c r="X598" s="12"/>
      <c r="Y598" s="12"/>
      <c r="Z598" s="12"/>
    </row>
    <row r="599" spans="1:26" ht="15.75" customHeight="1" x14ac:dyDescent="0.3">
      <c r="A599" s="12"/>
      <c r="B599" s="12"/>
      <c r="C599" s="10"/>
      <c r="D599" s="10"/>
      <c r="E599" s="12"/>
      <c r="F599" s="10"/>
      <c r="G599" s="10"/>
      <c r="H599" s="10"/>
      <c r="I599" s="10"/>
      <c r="J599" s="10"/>
      <c r="K599" s="10"/>
      <c r="L599" s="10"/>
      <c r="M599" s="10"/>
      <c r="N599" s="10"/>
      <c r="O599" s="34"/>
      <c r="P599" s="10"/>
      <c r="Q599" s="10"/>
      <c r="R599" s="10"/>
      <c r="S599" s="95"/>
      <c r="T599" s="10"/>
      <c r="U599" s="12"/>
      <c r="V599" s="12"/>
      <c r="W599" s="12"/>
      <c r="X599" s="12"/>
      <c r="Y599" s="12"/>
      <c r="Z599" s="12"/>
    </row>
    <row r="600" spans="1:26" ht="15.75" customHeight="1" x14ac:dyDescent="0.3">
      <c r="A600" s="12"/>
      <c r="B600" s="12"/>
      <c r="C600" s="10"/>
      <c r="D600" s="10"/>
      <c r="E600" s="12"/>
      <c r="F600" s="10"/>
      <c r="G600" s="10"/>
      <c r="H600" s="10"/>
      <c r="I600" s="10"/>
      <c r="J600" s="10"/>
      <c r="K600" s="10"/>
      <c r="L600" s="10"/>
      <c r="M600" s="10"/>
      <c r="N600" s="10"/>
      <c r="O600" s="34"/>
      <c r="P600" s="10"/>
      <c r="Q600" s="10"/>
      <c r="R600" s="10"/>
      <c r="S600" s="95"/>
      <c r="T600" s="10"/>
      <c r="U600" s="12"/>
      <c r="V600" s="12"/>
      <c r="W600" s="12"/>
      <c r="X600" s="12"/>
      <c r="Y600" s="12"/>
      <c r="Z600" s="12"/>
    </row>
    <row r="601" spans="1:26" ht="15.75" customHeight="1" x14ac:dyDescent="0.3">
      <c r="A601" s="12"/>
      <c r="B601" s="12"/>
      <c r="C601" s="10"/>
      <c r="D601" s="10"/>
      <c r="E601" s="12"/>
      <c r="F601" s="10"/>
      <c r="G601" s="10"/>
      <c r="H601" s="10"/>
      <c r="I601" s="10"/>
      <c r="J601" s="10"/>
      <c r="K601" s="10"/>
      <c r="L601" s="10"/>
      <c r="M601" s="10"/>
      <c r="N601" s="10"/>
      <c r="O601" s="34"/>
      <c r="P601" s="10"/>
      <c r="Q601" s="10"/>
      <c r="R601" s="10"/>
      <c r="S601" s="95"/>
      <c r="T601" s="10"/>
      <c r="U601" s="12"/>
      <c r="V601" s="12"/>
      <c r="W601" s="12"/>
      <c r="X601" s="12"/>
      <c r="Y601" s="12"/>
      <c r="Z601" s="12"/>
    </row>
    <row r="602" spans="1:26" ht="15.75" customHeight="1" x14ac:dyDescent="0.3">
      <c r="A602" s="12"/>
      <c r="B602" s="12"/>
      <c r="C602" s="10"/>
      <c r="D602" s="10"/>
      <c r="E602" s="12"/>
      <c r="F602" s="10"/>
      <c r="G602" s="10"/>
      <c r="H602" s="10"/>
      <c r="I602" s="10"/>
      <c r="J602" s="10"/>
      <c r="K602" s="10"/>
      <c r="L602" s="10"/>
      <c r="M602" s="10"/>
      <c r="N602" s="10"/>
      <c r="O602" s="34"/>
      <c r="P602" s="10"/>
      <c r="Q602" s="10"/>
      <c r="R602" s="10"/>
      <c r="S602" s="95"/>
      <c r="T602" s="10"/>
      <c r="U602" s="12"/>
      <c r="V602" s="12"/>
      <c r="W602" s="12"/>
      <c r="X602" s="12"/>
      <c r="Y602" s="12"/>
      <c r="Z602" s="12"/>
    </row>
    <row r="603" spans="1:26" ht="15.75" customHeight="1" x14ac:dyDescent="0.3">
      <c r="A603" s="12"/>
      <c r="B603" s="12"/>
      <c r="C603" s="10"/>
      <c r="D603" s="10"/>
      <c r="E603" s="12"/>
      <c r="F603" s="10"/>
      <c r="G603" s="10"/>
      <c r="H603" s="10"/>
      <c r="I603" s="10"/>
      <c r="J603" s="10"/>
      <c r="K603" s="10"/>
      <c r="L603" s="10"/>
      <c r="M603" s="10"/>
      <c r="N603" s="10"/>
      <c r="O603" s="34"/>
      <c r="P603" s="10"/>
      <c r="Q603" s="10"/>
      <c r="R603" s="10"/>
      <c r="S603" s="95"/>
      <c r="T603" s="10"/>
      <c r="U603" s="12"/>
      <c r="V603" s="12"/>
      <c r="W603" s="12"/>
      <c r="X603" s="12"/>
      <c r="Y603" s="12"/>
      <c r="Z603" s="12"/>
    </row>
    <row r="604" spans="1:26" ht="15.75" customHeight="1" x14ac:dyDescent="0.3">
      <c r="A604" s="12"/>
      <c r="B604" s="12"/>
      <c r="C604" s="10"/>
      <c r="D604" s="10"/>
      <c r="E604" s="12"/>
      <c r="F604" s="10"/>
      <c r="G604" s="10"/>
      <c r="H604" s="10"/>
      <c r="I604" s="10"/>
      <c r="J604" s="10"/>
      <c r="K604" s="10"/>
      <c r="L604" s="10"/>
      <c r="M604" s="10"/>
      <c r="N604" s="10"/>
      <c r="O604" s="34"/>
      <c r="P604" s="10"/>
      <c r="Q604" s="10"/>
      <c r="R604" s="10"/>
      <c r="S604" s="95"/>
      <c r="T604" s="10"/>
      <c r="U604" s="12"/>
      <c r="V604" s="12"/>
      <c r="W604" s="12"/>
      <c r="X604" s="12"/>
      <c r="Y604" s="12"/>
      <c r="Z604" s="12"/>
    </row>
    <row r="605" spans="1:26" ht="15.75" customHeight="1" x14ac:dyDescent="0.3">
      <c r="A605" s="12"/>
      <c r="B605" s="12"/>
      <c r="C605" s="10"/>
      <c r="D605" s="10"/>
      <c r="E605" s="12"/>
      <c r="F605" s="10"/>
      <c r="G605" s="10"/>
      <c r="H605" s="10"/>
      <c r="I605" s="10"/>
      <c r="J605" s="10"/>
      <c r="K605" s="10"/>
      <c r="L605" s="10"/>
      <c r="M605" s="10"/>
      <c r="N605" s="10"/>
      <c r="O605" s="34"/>
      <c r="P605" s="10"/>
      <c r="Q605" s="10"/>
      <c r="R605" s="10"/>
      <c r="S605" s="95"/>
      <c r="T605" s="10"/>
      <c r="U605" s="12"/>
      <c r="V605" s="12"/>
      <c r="W605" s="12"/>
      <c r="X605" s="12"/>
      <c r="Y605" s="12"/>
      <c r="Z605" s="12"/>
    </row>
    <row r="606" spans="1:26" ht="15.75" customHeight="1" x14ac:dyDescent="0.3">
      <c r="A606" s="12"/>
      <c r="B606" s="12"/>
      <c r="C606" s="10"/>
      <c r="D606" s="10"/>
      <c r="E606" s="12"/>
      <c r="F606" s="10"/>
      <c r="G606" s="10"/>
      <c r="H606" s="10"/>
      <c r="I606" s="10"/>
      <c r="J606" s="10"/>
      <c r="K606" s="10"/>
      <c r="L606" s="10"/>
      <c r="M606" s="10"/>
      <c r="N606" s="10"/>
      <c r="O606" s="34"/>
      <c r="P606" s="10"/>
      <c r="Q606" s="10"/>
      <c r="R606" s="10"/>
      <c r="S606" s="95"/>
      <c r="T606" s="10"/>
      <c r="U606" s="12"/>
      <c r="V606" s="12"/>
      <c r="W606" s="12"/>
      <c r="X606" s="12"/>
      <c r="Y606" s="12"/>
      <c r="Z606" s="12"/>
    </row>
    <row r="607" spans="1:26" ht="15.75" customHeight="1" x14ac:dyDescent="0.3">
      <c r="A607" s="12"/>
      <c r="B607" s="12"/>
      <c r="C607" s="10"/>
      <c r="D607" s="10"/>
      <c r="E607" s="12"/>
      <c r="F607" s="10"/>
      <c r="G607" s="10"/>
      <c r="H607" s="10"/>
      <c r="I607" s="10"/>
      <c r="J607" s="10"/>
      <c r="K607" s="10"/>
      <c r="L607" s="10"/>
      <c r="M607" s="10"/>
      <c r="N607" s="10"/>
      <c r="O607" s="34"/>
      <c r="P607" s="10"/>
      <c r="Q607" s="10"/>
      <c r="R607" s="10"/>
      <c r="S607" s="95"/>
      <c r="T607" s="10"/>
      <c r="U607" s="12"/>
      <c r="V607" s="12"/>
      <c r="W607" s="12"/>
      <c r="X607" s="12"/>
      <c r="Y607" s="12"/>
      <c r="Z607" s="12"/>
    </row>
    <row r="608" spans="1:26" ht="15.75" customHeight="1" x14ac:dyDescent="0.3">
      <c r="A608" s="12"/>
      <c r="B608" s="12"/>
      <c r="C608" s="10"/>
      <c r="D608" s="10"/>
      <c r="E608" s="12"/>
      <c r="F608" s="10"/>
      <c r="G608" s="10"/>
      <c r="H608" s="10"/>
      <c r="I608" s="10"/>
      <c r="J608" s="10"/>
      <c r="K608" s="10"/>
      <c r="L608" s="10"/>
      <c r="M608" s="10"/>
      <c r="N608" s="10"/>
      <c r="O608" s="34"/>
      <c r="P608" s="10"/>
      <c r="Q608" s="10"/>
      <c r="R608" s="10"/>
      <c r="S608" s="95"/>
      <c r="T608" s="10"/>
      <c r="U608" s="12"/>
      <c r="V608" s="12"/>
      <c r="W608" s="12"/>
      <c r="X608" s="12"/>
      <c r="Y608" s="12"/>
      <c r="Z608" s="12"/>
    </row>
    <row r="609" spans="1:26" ht="15.75" customHeight="1" x14ac:dyDescent="0.3">
      <c r="A609" s="12"/>
      <c r="B609" s="12"/>
      <c r="C609" s="10"/>
      <c r="D609" s="10"/>
      <c r="E609" s="12"/>
      <c r="F609" s="10"/>
      <c r="G609" s="10"/>
      <c r="H609" s="10"/>
      <c r="I609" s="10"/>
      <c r="J609" s="10"/>
      <c r="K609" s="10"/>
      <c r="L609" s="10"/>
      <c r="M609" s="10"/>
      <c r="N609" s="10"/>
      <c r="O609" s="34"/>
      <c r="P609" s="10"/>
      <c r="Q609" s="10"/>
      <c r="R609" s="10"/>
      <c r="S609" s="95"/>
      <c r="T609" s="10"/>
      <c r="U609" s="12"/>
      <c r="V609" s="12"/>
      <c r="W609" s="12"/>
      <c r="X609" s="12"/>
      <c r="Y609" s="12"/>
      <c r="Z609" s="12"/>
    </row>
    <row r="610" spans="1:26" ht="15.75" customHeight="1" x14ac:dyDescent="0.3">
      <c r="A610" s="12"/>
      <c r="B610" s="12"/>
      <c r="C610" s="10"/>
      <c r="D610" s="10"/>
      <c r="E610" s="12"/>
      <c r="F610" s="10"/>
      <c r="G610" s="10"/>
      <c r="H610" s="10"/>
      <c r="I610" s="10"/>
      <c r="J610" s="10"/>
      <c r="K610" s="10"/>
      <c r="L610" s="10"/>
      <c r="M610" s="10"/>
      <c r="N610" s="10"/>
      <c r="O610" s="34"/>
      <c r="P610" s="10"/>
      <c r="Q610" s="10"/>
      <c r="R610" s="10"/>
      <c r="S610" s="95"/>
      <c r="T610" s="10"/>
      <c r="U610" s="12"/>
      <c r="V610" s="12"/>
      <c r="W610" s="12"/>
      <c r="X610" s="12"/>
      <c r="Y610" s="12"/>
      <c r="Z610" s="12"/>
    </row>
    <row r="611" spans="1:26" ht="15.75" customHeight="1" x14ac:dyDescent="0.3">
      <c r="A611" s="12"/>
      <c r="B611" s="12"/>
      <c r="C611" s="10"/>
      <c r="D611" s="10"/>
      <c r="E611" s="12"/>
      <c r="F611" s="10"/>
      <c r="G611" s="10"/>
      <c r="H611" s="10"/>
      <c r="I611" s="10"/>
      <c r="J611" s="10"/>
      <c r="K611" s="10"/>
      <c r="L611" s="10"/>
      <c r="M611" s="10"/>
      <c r="N611" s="10"/>
      <c r="O611" s="34"/>
      <c r="P611" s="10"/>
      <c r="Q611" s="10"/>
      <c r="R611" s="10"/>
      <c r="S611" s="95"/>
      <c r="T611" s="10"/>
      <c r="U611" s="12"/>
      <c r="V611" s="12"/>
      <c r="W611" s="12"/>
      <c r="X611" s="12"/>
      <c r="Y611" s="12"/>
      <c r="Z611" s="12"/>
    </row>
    <row r="612" spans="1:26" ht="15.75" customHeight="1" x14ac:dyDescent="0.3">
      <c r="A612" s="12"/>
      <c r="B612" s="12"/>
      <c r="C612" s="10"/>
      <c r="D612" s="10"/>
      <c r="E612" s="12"/>
      <c r="F612" s="10"/>
      <c r="G612" s="10"/>
      <c r="H612" s="10"/>
      <c r="I612" s="10"/>
      <c r="J612" s="10"/>
      <c r="K612" s="10"/>
      <c r="L612" s="10"/>
      <c r="M612" s="10"/>
      <c r="N612" s="10"/>
      <c r="O612" s="34"/>
      <c r="P612" s="10"/>
      <c r="Q612" s="10"/>
      <c r="R612" s="10"/>
      <c r="S612" s="95"/>
      <c r="T612" s="10"/>
      <c r="U612" s="12"/>
      <c r="V612" s="12"/>
      <c r="W612" s="12"/>
      <c r="X612" s="12"/>
      <c r="Y612" s="12"/>
      <c r="Z612" s="12"/>
    </row>
    <row r="613" spans="1:26" ht="15.75" customHeight="1" x14ac:dyDescent="0.3">
      <c r="A613" s="12"/>
      <c r="B613" s="12"/>
      <c r="C613" s="10"/>
      <c r="D613" s="10"/>
      <c r="E613" s="12"/>
      <c r="F613" s="10"/>
      <c r="G613" s="10"/>
      <c r="H613" s="10"/>
      <c r="I613" s="10"/>
      <c r="J613" s="10"/>
      <c r="K613" s="10"/>
      <c r="L613" s="10"/>
      <c r="M613" s="10"/>
      <c r="N613" s="10"/>
      <c r="O613" s="34"/>
      <c r="P613" s="10"/>
      <c r="Q613" s="10"/>
      <c r="R613" s="10"/>
      <c r="S613" s="95"/>
      <c r="T613" s="10"/>
      <c r="U613" s="12"/>
      <c r="V613" s="12"/>
      <c r="W613" s="12"/>
      <c r="X613" s="12"/>
      <c r="Y613" s="12"/>
      <c r="Z613" s="12"/>
    </row>
    <row r="614" spans="1:26" ht="15.75" customHeight="1" x14ac:dyDescent="0.3">
      <c r="A614" s="12"/>
      <c r="B614" s="12"/>
      <c r="C614" s="10"/>
      <c r="D614" s="10"/>
      <c r="E614" s="12"/>
      <c r="F614" s="10"/>
      <c r="G614" s="10"/>
      <c r="H614" s="10"/>
      <c r="I614" s="10"/>
      <c r="J614" s="10"/>
      <c r="K614" s="10"/>
      <c r="L614" s="10"/>
      <c r="M614" s="10"/>
      <c r="N614" s="10"/>
      <c r="O614" s="34"/>
      <c r="P614" s="10"/>
      <c r="Q614" s="10"/>
      <c r="R614" s="10"/>
      <c r="S614" s="95"/>
      <c r="T614" s="10"/>
      <c r="U614" s="12"/>
      <c r="V614" s="12"/>
      <c r="W614" s="12"/>
      <c r="X614" s="12"/>
      <c r="Y614" s="12"/>
      <c r="Z614" s="12"/>
    </row>
    <row r="615" spans="1:26" ht="15.75" customHeight="1" x14ac:dyDescent="0.3">
      <c r="A615" s="12"/>
      <c r="B615" s="12"/>
      <c r="C615" s="10"/>
      <c r="D615" s="10"/>
      <c r="E615" s="12"/>
      <c r="F615" s="10"/>
      <c r="G615" s="10"/>
      <c r="H615" s="10"/>
      <c r="I615" s="10"/>
      <c r="J615" s="10"/>
      <c r="K615" s="10"/>
      <c r="L615" s="10"/>
      <c r="M615" s="10"/>
      <c r="N615" s="10"/>
      <c r="O615" s="34"/>
      <c r="P615" s="10"/>
      <c r="Q615" s="10"/>
      <c r="R615" s="10"/>
      <c r="S615" s="95"/>
      <c r="T615" s="10"/>
      <c r="U615" s="12"/>
      <c r="V615" s="12"/>
      <c r="W615" s="12"/>
      <c r="X615" s="12"/>
      <c r="Y615" s="12"/>
      <c r="Z615" s="12"/>
    </row>
    <row r="616" spans="1:26" ht="15.75" customHeight="1" x14ac:dyDescent="0.3">
      <c r="A616" s="12"/>
      <c r="B616" s="12"/>
      <c r="C616" s="10"/>
      <c r="D616" s="10"/>
      <c r="E616" s="12"/>
      <c r="F616" s="10"/>
      <c r="G616" s="10"/>
      <c r="H616" s="10"/>
      <c r="I616" s="10"/>
      <c r="J616" s="10"/>
      <c r="K616" s="10"/>
      <c r="L616" s="10"/>
      <c r="M616" s="10"/>
      <c r="N616" s="10"/>
      <c r="O616" s="34"/>
      <c r="P616" s="10"/>
      <c r="Q616" s="10"/>
      <c r="R616" s="10"/>
      <c r="S616" s="95"/>
      <c r="T616" s="10"/>
      <c r="U616" s="12"/>
      <c r="V616" s="12"/>
      <c r="W616" s="12"/>
      <c r="X616" s="12"/>
      <c r="Y616" s="12"/>
      <c r="Z616" s="12"/>
    </row>
    <row r="617" spans="1:26" ht="15.75" customHeight="1" x14ac:dyDescent="0.3">
      <c r="A617" s="12"/>
      <c r="B617" s="12"/>
      <c r="C617" s="10"/>
      <c r="D617" s="10"/>
      <c r="E617" s="12"/>
      <c r="F617" s="10"/>
      <c r="G617" s="10"/>
      <c r="H617" s="10"/>
      <c r="I617" s="10"/>
      <c r="J617" s="10"/>
      <c r="K617" s="10"/>
      <c r="L617" s="10"/>
      <c r="M617" s="10"/>
      <c r="N617" s="10"/>
      <c r="O617" s="34"/>
      <c r="P617" s="10"/>
      <c r="Q617" s="10"/>
      <c r="R617" s="10"/>
      <c r="S617" s="95"/>
      <c r="T617" s="10"/>
      <c r="U617" s="12"/>
      <c r="V617" s="12"/>
      <c r="W617" s="12"/>
      <c r="X617" s="12"/>
      <c r="Y617" s="12"/>
      <c r="Z617" s="12"/>
    </row>
    <row r="618" spans="1:26" ht="15.75" customHeight="1" x14ac:dyDescent="0.3">
      <c r="A618" s="12"/>
      <c r="B618" s="12"/>
      <c r="C618" s="10"/>
      <c r="D618" s="10"/>
      <c r="E618" s="12"/>
      <c r="F618" s="10"/>
      <c r="G618" s="10"/>
      <c r="H618" s="10"/>
      <c r="I618" s="10"/>
      <c r="J618" s="10"/>
      <c r="K618" s="10"/>
      <c r="L618" s="10"/>
      <c r="M618" s="10"/>
      <c r="N618" s="10"/>
      <c r="O618" s="34"/>
      <c r="P618" s="10"/>
      <c r="Q618" s="10"/>
      <c r="R618" s="10"/>
      <c r="S618" s="95"/>
      <c r="T618" s="10"/>
      <c r="U618" s="12"/>
      <c r="V618" s="12"/>
      <c r="W618" s="12"/>
      <c r="X618" s="12"/>
      <c r="Y618" s="12"/>
      <c r="Z618" s="12"/>
    </row>
    <row r="619" spans="1:26" ht="15.75" customHeight="1" x14ac:dyDescent="0.3">
      <c r="A619" s="12"/>
      <c r="B619" s="12"/>
      <c r="C619" s="10"/>
      <c r="D619" s="10"/>
      <c r="E619" s="12"/>
      <c r="F619" s="10"/>
      <c r="G619" s="10"/>
      <c r="H619" s="10"/>
      <c r="I619" s="10"/>
      <c r="J619" s="10"/>
      <c r="K619" s="10"/>
      <c r="L619" s="10"/>
      <c r="M619" s="10"/>
      <c r="N619" s="10"/>
      <c r="O619" s="34"/>
      <c r="P619" s="10"/>
      <c r="Q619" s="10"/>
      <c r="R619" s="10"/>
      <c r="S619" s="95"/>
      <c r="T619" s="10"/>
      <c r="U619" s="12"/>
      <c r="V619" s="12"/>
      <c r="W619" s="12"/>
      <c r="X619" s="12"/>
      <c r="Y619" s="12"/>
      <c r="Z619" s="12"/>
    </row>
    <row r="620" spans="1:26" ht="15.75" customHeight="1" x14ac:dyDescent="0.3">
      <c r="A620" s="12"/>
      <c r="B620" s="12"/>
      <c r="C620" s="10"/>
      <c r="D620" s="10"/>
      <c r="E620" s="12"/>
      <c r="F620" s="10"/>
      <c r="G620" s="10"/>
      <c r="H620" s="10"/>
      <c r="I620" s="10"/>
      <c r="J620" s="10"/>
      <c r="K620" s="10"/>
      <c r="L620" s="10"/>
      <c r="M620" s="10"/>
      <c r="N620" s="10"/>
      <c r="O620" s="34"/>
      <c r="P620" s="10"/>
      <c r="Q620" s="10"/>
      <c r="R620" s="10"/>
      <c r="S620" s="95"/>
      <c r="T620" s="10"/>
      <c r="U620" s="12"/>
      <c r="V620" s="12"/>
      <c r="W620" s="12"/>
      <c r="X620" s="12"/>
      <c r="Y620" s="12"/>
      <c r="Z620" s="12"/>
    </row>
    <row r="621" spans="1:26" ht="15.75" customHeight="1" x14ac:dyDescent="0.3">
      <c r="A621" s="12"/>
      <c r="B621" s="12"/>
      <c r="C621" s="10"/>
      <c r="D621" s="10"/>
      <c r="E621" s="12"/>
      <c r="F621" s="10"/>
      <c r="G621" s="10"/>
      <c r="H621" s="10"/>
      <c r="I621" s="10"/>
      <c r="J621" s="10"/>
      <c r="K621" s="10"/>
      <c r="L621" s="10"/>
      <c r="M621" s="10"/>
      <c r="N621" s="10"/>
      <c r="O621" s="34"/>
      <c r="P621" s="10"/>
      <c r="Q621" s="10"/>
      <c r="R621" s="10"/>
      <c r="S621" s="95"/>
      <c r="T621" s="10"/>
      <c r="U621" s="12"/>
      <c r="V621" s="12"/>
      <c r="W621" s="12"/>
      <c r="X621" s="12"/>
      <c r="Y621" s="12"/>
      <c r="Z621" s="12"/>
    </row>
    <row r="622" spans="1:26" ht="15.75" customHeight="1" x14ac:dyDescent="0.3">
      <c r="A622" s="12"/>
      <c r="B622" s="12"/>
      <c r="C622" s="10"/>
      <c r="D622" s="10"/>
      <c r="E622" s="12"/>
      <c r="F622" s="10"/>
      <c r="G622" s="10"/>
      <c r="H622" s="10"/>
      <c r="I622" s="10"/>
      <c r="J622" s="10"/>
      <c r="K622" s="10"/>
      <c r="L622" s="10"/>
      <c r="M622" s="10"/>
      <c r="N622" s="10"/>
      <c r="O622" s="34"/>
      <c r="P622" s="10"/>
      <c r="Q622" s="10"/>
      <c r="R622" s="10"/>
      <c r="S622" s="95"/>
      <c r="T622" s="10"/>
      <c r="U622" s="12"/>
      <c r="V622" s="12"/>
      <c r="W622" s="12"/>
      <c r="X622" s="12"/>
      <c r="Y622" s="12"/>
      <c r="Z622" s="12"/>
    </row>
    <row r="623" spans="1:26" ht="15.75" customHeight="1" x14ac:dyDescent="0.3">
      <c r="A623" s="12"/>
      <c r="B623" s="12"/>
      <c r="C623" s="10"/>
      <c r="D623" s="10"/>
      <c r="E623" s="12"/>
      <c r="F623" s="10"/>
      <c r="G623" s="10"/>
      <c r="H623" s="10"/>
      <c r="I623" s="10"/>
      <c r="J623" s="10"/>
      <c r="K623" s="10"/>
      <c r="L623" s="10"/>
      <c r="M623" s="10"/>
      <c r="N623" s="10"/>
      <c r="O623" s="34"/>
      <c r="P623" s="10"/>
      <c r="Q623" s="10"/>
      <c r="R623" s="10"/>
      <c r="S623" s="95"/>
      <c r="T623" s="10"/>
      <c r="U623" s="12"/>
      <c r="V623" s="12"/>
      <c r="W623" s="12"/>
      <c r="X623" s="12"/>
      <c r="Y623" s="12"/>
      <c r="Z623" s="12"/>
    </row>
    <row r="624" spans="1:26" ht="15.75" customHeight="1" x14ac:dyDescent="0.3">
      <c r="A624" s="12"/>
      <c r="B624" s="12"/>
      <c r="C624" s="10"/>
      <c r="D624" s="10"/>
      <c r="E624" s="12"/>
      <c r="F624" s="10"/>
      <c r="G624" s="10"/>
      <c r="H624" s="10"/>
      <c r="I624" s="10"/>
      <c r="J624" s="10"/>
      <c r="K624" s="10"/>
      <c r="L624" s="10"/>
      <c r="M624" s="10"/>
      <c r="N624" s="10"/>
      <c r="O624" s="34"/>
      <c r="P624" s="10"/>
      <c r="Q624" s="10"/>
      <c r="R624" s="10"/>
      <c r="S624" s="95"/>
      <c r="T624" s="10"/>
      <c r="U624" s="12"/>
      <c r="V624" s="12"/>
      <c r="W624" s="12"/>
      <c r="X624" s="12"/>
      <c r="Y624" s="12"/>
      <c r="Z624" s="12"/>
    </row>
    <row r="625" spans="1:26" ht="15.75" customHeight="1" x14ac:dyDescent="0.3">
      <c r="A625" s="12"/>
      <c r="B625" s="12"/>
      <c r="C625" s="10"/>
      <c r="D625" s="10"/>
      <c r="E625" s="12"/>
      <c r="F625" s="10"/>
      <c r="G625" s="10"/>
      <c r="H625" s="10"/>
      <c r="I625" s="10"/>
      <c r="J625" s="10"/>
      <c r="K625" s="10"/>
      <c r="L625" s="10"/>
      <c r="M625" s="10"/>
      <c r="N625" s="10"/>
      <c r="O625" s="34"/>
      <c r="P625" s="10"/>
      <c r="Q625" s="10"/>
      <c r="R625" s="10"/>
      <c r="S625" s="95"/>
      <c r="T625" s="10"/>
      <c r="U625" s="12"/>
      <c r="V625" s="12"/>
      <c r="W625" s="12"/>
      <c r="X625" s="12"/>
      <c r="Y625" s="12"/>
      <c r="Z625" s="12"/>
    </row>
    <row r="626" spans="1:26" ht="15.75" customHeight="1" x14ac:dyDescent="0.3">
      <c r="A626" s="12"/>
      <c r="B626" s="12"/>
      <c r="C626" s="10"/>
      <c r="D626" s="10"/>
      <c r="E626" s="12"/>
      <c r="F626" s="10"/>
      <c r="G626" s="10"/>
      <c r="H626" s="10"/>
      <c r="I626" s="10"/>
      <c r="J626" s="10"/>
      <c r="K626" s="10"/>
      <c r="L626" s="10"/>
      <c r="M626" s="10"/>
      <c r="N626" s="10"/>
      <c r="O626" s="34"/>
      <c r="P626" s="10"/>
      <c r="Q626" s="10"/>
      <c r="R626" s="10"/>
      <c r="S626" s="95"/>
      <c r="T626" s="10"/>
      <c r="U626" s="12"/>
      <c r="V626" s="12"/>
      <c r="W626" s="12"/>
      <c r="X626" s="12"/>
      <c r="Y626" s="12"/>
      <c r="Z626" s="12"/>
    </row>
    <row r="627" spans="1:26" ht="15.75" customHeight="1" x14ac:dyDescent="0.3">
      <c r="A627" s="12"/>
      <c r="B627" s="12"/>
      <c r="C627" s="10"/>
      <c r="D627" s="10"/>
      <c r="E627" s="12"/>
      <c r="F627" s="10"/>
      <c r="G627" s="10"/>
      <c r="H627" s="10"/>
      <c r="I627" s="10"/>
      <c r="J627" s="10"/>
      <c r="K627" s="10"/>
      <c r="L627" s="10"/>
      <c r="M627" s="10"/>
      <c r="N627" s="10"/>
      <c r="O627" s="34"/>
      <c r="P627" s="10"/>
      <c r="Q627" s="10"/>
      <c r="R627" s="10"/>
      <c r="S627" s="95"/>
      <c r="T627" s="10"/>
      <c r="U627" s="12"/>
      <c r="V627" s="12"/>
      <c r="W627" s="12"/>
      <c r="X627" s="12"/>
      <c r="Y627" s="12"/>
      <c r="Z627" s="12"/>
    </row>
    <row r="628" spans="1:26" ht="15.75" customHeight="1" x14ac:dyDescent="0.3">
      <c r="A628" s="12"/>
      <c r="B628" s="12"/>
      <c r="C628" s="10"/>
      <c r="D628" s="10"/>
      <c r="E628" s="12"/>
      <c r="F628" s="10"/>
      <c r="G628" s="10"/>
      <c r="H628" s="10"/>
      <c r="I628" s="10"/>
      <c r="J628" s="10"/>
      <c r="K628" s="10"/>
      <c r="L628" s="10"/>
      <c r="M628" s="10"/>
      <c r="N628" s="10"/>
      <c r="O628" s="34"/>
      <c r="P628" s="10"/>
      <c r="Q628" s="10"/>
      <c r="R628" s="10"/>
      <c r="S628" s="95"/>
      <c r="T628" s="10"/>
      <c r="U628" s="12"/>
      <c r="V628" s="12"/>
      <c r="W628" s="12"/>
      <c r="X628" s="12"/>
      <c r="Y628" s="12"/>
      <c r="Z628" s="12"/>
    </row>
    <row r="629" spans="1:26" ht="15.75" customHeight="1" x14ac:dyDescent="0.3">
      <c r="A629" s="12"/>
      <c r="B629" s="12"/>
      <c r="C629" s="10"/>
      <c r="D629" s="10"/>
      <c r="E629" s="12"/>
      <c r="F629" s="10"/>
      <c r="G629" s="10"/>
      <c r="H629" s="10"/>
      <c r="I629" s="10"/>
      <c r="J629" s="10"/>
      <c r="K629" s="10"/>
      <c r="L629" s="10"/>
      <c r="M629" s="10"/>
      <c r="N629" s="10"/>
      <c r="O629" s="34"/>
      <c r="P629" s="10"/>
      <c r="Q629" s="10"/>
      <c r="R629" s="10"/>
      <c r="S629" s="95"/>
      <c r="T629" s="10"/>
      <c r="U629" s="12"/>
      <c r="V629" s="12"/>
      <c r="W629" s="12"/>
      <c r="X629" s="12"/>
      <c r="Y629" s="12"/>
      <c r="Z629" s="12"/>
    </row>
    <row r="630" spans="1:26" ht="15.75" customHeight="1" x14ac:dyDescent="0.3">
      <c r="A630" s="12"/>
      <c r="B630" s="12"/>
      <c r="C630" s="10"/>
      <c r="D630" s="10"/>
      <c r="E630" s="12"/>
      <c r="F630" s="10"/>
      <c r="G630" s="10"/>
      <c r="H630" s="10"/>
      <c r="I630" s="10"/>
      <c r="J630" s="10"/>
      <c r="K630" s="10"/>
      <c r="L630" s="10"/>
      <c r="M630" s="10"/>
      <c r="N630" s="10"/>
      <c r="O630" s="34"/>
      <c r="P630" s="10"/>
      <c r="Q630" s="10"/>
      <c r="R630" s="10"/>
      <c r="S630" s="95"/>
      <c r="T630" s="10"/>
      <c r="U630" s="12"/>
      <c r="V630" s="12"/>
      <c r="W630" s="12"/>
      <c r="X630" s="12"/>
      <c r="Y630" s="12"/>
      <c r="Z630" s="12"/>
    </row>
    <row r="631" spans="1:26" ht="15.75" customHeight="1" x14ac:dyDescent="0.3">
      <c r="A631" s="12"/>
      <c r="B631" s="12"/>
      <c r="C631" s="10"/>
      <c r="D631" s="10"/>
      <c r="E631" s="12"/>
      <c r="F631" s="10"/>
      <c r="G631" s="10"/>
      <c r="H631" s="10"/>
      <c r="I631" s="10"/>
      <c r="J631" s="10"/>
      <c r="K631" s="10"/>
      <c r="L631" s="10"/>
      <c r="M631" s="10"/>
      <c r="N631" s="10"/>
      <c r="O631" s="34"/>
      <c r="P631" s="10"/>
      <c r="Q631" s="10"/>
      <c r="R631" s="10"/>
      <c r="S631" s="95"/>
      <c r="T631" s="10"/>
      <c r="U631" s="12"/>
      <c r="V631" s="12"/>
      <c r="W631" s="12"/>
      <c r="X631" s="12"/>
      <c r="Y631" s="12"/>
      <c r="Z631" s="12"/>
    </row>
    <row r="632" spans="1:26" ht="15.75" customHeight="1" x14ac:dyDescent="0.3">
      <c r="A632" s="12"/>
      <c r="B632" s="12"/>
      <c r="C632" s="10"/>
      <c r="D632" s="10"/>
      <c r="E632" s="12"/>
      <c r="F632" s="10"/>
      <c r="G632" s="10"/>
      <c r="H632" s="10"/>
      <c r="I632" s="10"/>
      <c r="J632" s="10"/>
      <c r="K632" s="10"/>
      <c r="L632" s="10"/>
      <c r="M632" s="10"/>
      <c r="N632" s="10"/>
      <c r="O632" s="34"/>
      <c r="P632" s="10"/>
      <c r="Q632" s="10"/>
      <c r="R632" s="10"/>
      <c r="S632" s="95"/>
      <c r="T632" s="10"/>
      <c r="U632" s="12"/>
      <c r="V632" s="12"/>
      <c r="W632" s="12"/>
      <c r="X632" s="12"/>
      <c r="Y632" s="12"/>
      <c r="Z632" s="12"/>
    </row>
    <row r="633" spans="1:26" ht="15.75" customHeight="1" x14ac:dyDescent="0.3">
      <c r="A633" s="12"/>
      <c r="B633" s="12"/>
      <c r="C633" s="10"/>
      <c r="D633" s="10"/>
      <c r="E633" s="12"/>
      <c r="F633" s="10"/>
      <c r="G633" s="10"/>
      <c r="H633" s="10"/>
      <c r="I633" s="10"/>
      <c r="J633" s="10"/>
      <c r="K633" s="10"/>
      <c r="L633" s="10"/>
      <c r="M633" s="10"/>
      <c r="N633" s="10"/>
      <c r="O633" s="34"/>
      <c r="P633" s="10"/>
      <c r="Q633" s="10"/>
      <c r="R633" s="10"/>
      <c r="S633" s="95"/>
      <c r="T633" s="10"/>
      <c r="U633" s="12"/>
      <c r="V633" s="12"/>
      <c r="W633" s="12"/>
      <c r="X633" s="12"/>
      <c r="Y633" s="12"/>
      <c r="Z633" s="12"/>
    </row>
    <row r="634" spans="1:26" ht="15.75" customHeight="1" x14ac:dyDescent="0.3">
      <c r="A634" s="12"/>
      <c r="B634" s="12"/>
      <c r="C634" s="10"/>
      <c r="D634" s="10"/>
      <c r="E634" s="12"/>
      <c r="F634" s="10"/>
      <c r="G634" s="10"/>
      <c r="H634" s="10"/>
      <c r="I634" s="10"/>
      <c r="J634" s="10"/>
      <c r="K634" s="10"/>
      <c r="L634" s="10"/>
      <c r="M634" s="10"/>
      <c r="N634" s="10"/>
      <c r="O634" s="34"/>
      <c r="P634" s="10"/>
      <c r="Q634" s="10"/>
      <c r="R634" s="10"/>
      <c r="S634" s="95"/>
      <c r="T634" s="10"/>
      <c r="U634" s="12"/>
      <c r="V634" s="12"/>
      <c r="W634" s="12"/>
      <c r="X634" s="12"/>
      <c r="Y634" s="12"/>
      <c r="Z634" s="12"/>
    </row>
    <row r="635" spans="1:26" ht="15.75" customHeight="1" x14ac:dyDescent="0.3">
      <c r="A635" s="12"/>
      <c r="B635" s="12"/>
      <c r="C635" s="10"/>
      <c r="D635" s="10"/>
      <c r="E635" s="12"/>
      <c r="F635" s="10"/>
      <c r="G635" s="10"/>
      <c r="H635" s="10"/>
      <c r="I635" s="10"/>
      <c r="J635" s="10"/>
      <c r="K635" s="10"/>
      <c r="L635" s="10"/>
      <c r="M635" s="10"/>
      <c r="N635" s="10"/>
      <c r="O635" s="34"/>
      <c r="P635" s="10"/>
      <c r="Q635" s="10"/>
      <c r="R635" s="10"/>
      <c r="S635" s="95"/>
      <c r="T635" s="10"/>
      <c r="U635" s="12"/>
      <c r="V635" s="12"/>
      <c r="W635" s="12"/>
      <c r="X635" s="12"/>
      <c r="Y635" s="12"/>
      <c r="Z635" s="12"/>
    </row>
    <row r="636" spans="1:26" ht="15.75" customHeight="1" x14ac:dyDescent="0.3">
      <c r="A636" s="12"/>
      <c r="B636" s="12"/>
      <c r="C636" s="10"/>
      <c r="D636" s="10"/>
      <c r="E636" s="12"/>
      <c r="F636" s="10"/>
      <c r="G636" s="10"/>
      <c r="H636" s="10"/>
      <c r="I636" s="10"/>
      <c r="J636" s="10"/>
      <c r="K636" s="10"/>
      <c r="L636" s="10"/>
      <c r="M636" s="10"/>
      <c r="N636" s="10"/>
      <c r="O636" s="34"/>
      <c r="P636" s="10"/>
      <c r="Q636" s="10"/>
      <c r="R636" s="10"/>
      <c r="S636" s="95"/>
      <c r="T636" s="10"/>
      <c r="U636" s="12"/>
      <c r="V636" s="12"/>
      <c r="W636" s="12"/>
      <c r="X636" s="12"/>
      <c r="Y636" s="12"/>
      <c r="Z636" s="12"/>
    </row>
    <row r="637" spans="1:26" ht="15.75" customHeight="1" x14ac:dyDescent="0.3">
      <c r="A637" s="12"/>
      <c r="B637" s="12"/>
      <c r="C637" s="10"/>
      <c r="D637" s="10"/>
      <c r="E637" s="12"/>
      <c r="F637" s="10"/>
      <c r="G637" s="10"/>
      <c r="H637" s="10"/>
      <c r="I637" s="10"/>
      <c r="J637" s="10"/>
      <c r="K637" s="10"/>
      <c r="L637" s="10"/>
      <c r="M637" s="10"/>
      <c r="N637" s="10"/>
      <c r="O637" s="34"/>
      <c r="P637" s="10"/>
      <c r="Q637" s="10"/>
      <c r="R637" s="10"/>
      <c r="S637" s="95"/>
      <c r="T637" s="10"/>
      <c r="U637" s="12"/>
      <c r="V637" s="12"/>
      <c r="W637" s="12"/>
      <c r="X637" s="12"/>
      <c r="Y637" s="12"/>
      <c r="Z637" s="12"/>
    </row>
    <row r="638" spans="1:26" ht="15.75" customHeight="1" x14ac:dyDescent="0.3">
      <c r="A638" s="12"/>
      <c r="B638" s="12"/>
      <c r="C638" s="10"/>
      <c r="D638" s="10"/>
      <c r="E638" s="12"/>
      <c r="F638" s="10"/>
      <c r="G638" s="10"/>
      <c r="H638" s="10"/>
      <c r="I638" s="10"/>
      <c r="J638" s="10"/>
      <c r="K638" s="10"/>
      <c r="L638" s="10"/>
      <c r="M638" s="10"/>
      <c r="N638" s="10"/>
      <c r="O638" s="34"/>
      <c r="P638" s="10"/>
      <c r="Q638" s="10"/>
      <c r="R638" s="10"/>
      <c r="S638" s="95"/>
      <c r="T638" s="10"/>
      <c r="U638" s="12"/>
      <c r="V638" s="12"/>
      <c r="W638" s="12"/>
      <c r="X638" s="12"/>
      <c r="Y638" s="12"/>
      <c r="Z638" s="12"/>
    </row>
    <row r="639" spans="1:26" ht="15.75" customHeight="1" x14ac:dyDescent="0.3">
      <c r="A639" s="12"/>
      <c r="B639" s="12"/>
      <c r="C639" s="10"/>
      <c r="D639" s="10"/>
      <c r="E639" s="12"/>
      <c r="F639" s="10"/>
      <c r="G639" s="10"/>
      <c r="H639" s="10"/>
      <c r="I639" s="10"/>
      <c r="J639" s="10"/>
      <c r="K639" s="10"/>
      <c r="L639" s="10"/>
      <c r="M639" s="10"/>
      <c r="N639" s="10"/>
      <c r="O639" s="34"/>
      <c r="P639" s="10"/>
      <c r="Q639" s="10"/>
      <c r="R639" s="10"/>
      <c r="S639" s="95"/>
      <c r="T639" s="10"/>
      <c r="U639" s="12"/>
      <c r="V639" s="12"/>
      <c r="W639" s="12"/>
      <c r="X639" s="12"/>
      <c r="Y639" s="12"/>
      <c r="Z639" s="12"/>
    </row>
    <row r="640" spans="1:26" ht="15.75" customHeight="1" x14ac:dyDescent="0.3">
      <c r="A640" s="12"/>
      <c r="B640" s="12"/>
      <c r="C640" s="10"/>
      <c r="D640" s="10"/>
      <c r="E640" s="12"/>
      <c r="F640" s="10"/>
      <c r="G640" s="10"/>
      <c r="H640" s="10"/>
      <c r="I640" s="10"/>
      <c r="J640" s="10"/>
      <c r="K640" s="10"/>
      <c r="L640" s="10"/>
      <c r="M640" s="10"/>
      <c r="N640" s="10"/>
      <c r="O640" s="34"/>
      <c r="P640" s="10"/>
      <c r="Q640" s="10"/>
      <c r="R640" s="10"/>
      <c r="S640" s="95"/>
      <c r="T640" s="10"/>
      <c r="U640" s="12"/>
      <c r="V640" s="12"/>
      <c r="W640" s="12"/>
      <c r="X640" s="12"/>
      <c r="Y640" s="12"/>
      <c r="Z640" s="12"/>
    </row>
    <row r="641" spans="1:26" ht="15.75" customHeight="1" x14ac:dyDescent="0.3">
      <c r="A641" s="12"/>
      <c r="B641" s="12"/>
      <c r="C641" s="10"/>
      <c r="D641" s="10"/>
      <c r="E641" s="12"/>
      <c r="F641" s="10"/>
      <c r="G641" s="10"/>
      <c r="H641" s="10"/>
      <c r="I641" s="10"/>
      <c r="J641" s="10"/>
      <c r="K641" s="10"/>
      <c r="L641" s="10"/>
      <c r="M641" s="10"/>
      <c r="N641" s="10"/>
      <c r="O641" s="34"/>
      <c r="P641" s="10"/>
      <c r="Q641" s="10"/>
      <c r="R641" s="10"/>
      <c r="S641" s="95"/>
      <c r="T641" s="10"/>
      <c r="U641" s="12"/>
      <c r="V641" s="12"/>
      <c r="W641" s="12"/>
      <c r="X641" s="12"/>
      <c r="Y641" s="12"/>
      <c r="Z641" s="12"/>
    </row>
    <row r="642" spans="1:26" ht="15.75" customHeight="1" x14ac:dyDescent="0.3">
      <c r="A642" s="12"/>
      <c r="B642" s="12"/>
      <c r="C642" s="10"/>
      <c r="D642" s="10"/>
      <c r="E642" s="12"/>
      <c r="F642" s="10"/>
      <c r="G642" s="10"/>
      <c r="H642" s="10"/>
      <c r="I642" s="10"/>
      <c r="J642" s="10"/>
      <c r="K642" s="10"/>
      <c r="L642" s="10"/>
      <c r="M642" s="10"/>
      <c r="N642" s="10"/>
      <c r="O642" s="34"/>
      <c r="P642" s="10"/>
      <c r="Q642" s="10"/>
      <c r="R642" s="10"/>
      <c r="S642" s="95"/>
      <c r="T642" s="10"/>
      <c r="U642" s="12"/>
      <c r="V642" s="12"/>
      <c r="W642" s="12"/>
      <c r="X642" s="12"/>
      <c r="Y642" s="12"/>
      <c r="Z642" s="12"/>
    </row>
    <row r="643" spans="1:26" ht="15.75" customHeight="1" x14ac:dyDescent="0.3">
      <c r="A643" s="12"/>
      <c r="B643" s="12"/>
      <c r="C643" s="10"/>
      <c r="D643" s="10"/>
      <c r="E643" s="12"/>
      <c r="F643" s="10"/>
      <c r="G643" s="10"/>
      <c r="H643" s="10"/>
      <c r="I643" s="10"/>
      <c r="J643" s="10"/>
      <c r="K643" s="10"/>
      <c r="L643" s="10"/>
      <c r="M643" s="10"/>
      <c r="N643" s="10"/>
      <c r="O643" s="34"/>
      <c r="P643" s="10"/>
      <c r="Q643" s="10"/>
      <c r="R643" s="10"/>
      <c r="S643" s="95"/>
      <c r="T643" s="10"/>
      <c r="U643" s="12"/>
      <c r="V643" s="12"/>
      <c r="W643" s="12"/>
      <c r="X643" s="12"/>
      <c r="Y643" s="12"/>
      <c r="Z643" s="12"/>
    </row>
    <row r="644" spans="1:26" ht="15.75" customHeight="1" x14ac:dyDescent="0.3">
      <c r="A644" s="12"/>
      <c r="B644" s="12"/>
      <c r="C644" s="10"/>
      <c r="D644" s="10"/>
      <c r="E644" s="12"/>
      <c r="F644" s="10"/>
      <c r="G644" s="10"/>
      <c r="H644" s="10"/>
      <c r="I644" s="10"/>
      <c r="J644" s="10"/>
      <c r="K644" s="10"/>
      <c r="L644" s="10"/>
      <c r="M644" s="10"/>
      <c r="N644" s="10"/>
      <c r="O644" s="34"/>
      <c r="P644" s="10"/>
      <c r="Q644" s="10"/>
      <c r="R644" s="10"/>
      <c r="S644" s="95"/>
      <c r="T644" s="10"/>
      <c r="U644" s="12"/>
      <c r="V644" s="12"/>
      <c r="W644" s="12"/>
      <c r="X644" s="12"/>
      <c r="Y644" s="12"/>
      <c r="Z644" s="12"/>
    </row>
    <row r="645" spans="1:26" ht="15.75" customHeight="1" x14ac:dyDescent="0.3">
      <c r="A645" s="12"/>
      <c r="B645" s="12"/>
      <c r="C645" s="10"/>
      <c r="D645" s="10"/>
      <c r="E645" s="12"/>
      <c r="F645" s="10"/>
      <c r="G645" s="10"/>
      <c r="H645" s="10"/>
      <c r="I645" s="10"/>
      <c r="J645" s="10"/>
      <c r="K645" s="10"/>
      <c r="L645" s="10"/>
      <c r="M645" s="10"/>
      <c r="N645" s="10"/>
      <c r="O645" s="34"/>
      <c r="P645" s="10"/>
      <c r="Q645" s="10"/>
      <c r="R645" s="10"/>
      <c r="S645" s="95"/>
      <c r="T645" s="10"/>
      <c r="U645" s="12"/>
      <c r="V645" s="12"/>
      <c r="W645" s="12"/>
      <c r="X645" s="12"/>
      <c r="Y645" s="12"/>
      <c r="Z645" s="12"/>
    </row>
    <row r="646" spans="1:26" ht="15.75" customHeight="1" x14ac:dyDescent="0.3">
      <c r="A646" s="12"/>
      <c r="B646" s="12"/>
      <c r="C646" s="10"/>
      <c r="D646" s="10"/>
      <c r="E646" s="12"/>
      <c r="F646" s="10"/>
      <c r="G646" s="10"/>
      <c r="H646" s="10"/>
      <c r="I646" s="10"/>
      <c r="J646" s="10"/>
      <c r="K646" s="10"/>
      <c r="L646" s="10"/>
      <c r="M646" s="10"/>
      <c r="N646" s="10"/>
      <c r="O646" s="34"/>
      <c r="P646" s="10"/>
      <c r="Q646" s="10"/>
      <c r="R646" s="10"/>
      <c r="S646" s="95"/>
      <c r="T646" s="10"/>
      <c r="U646" s="12"/>
      <c r="V646" s="12"/>
      <c r="W646" s="12"/>
      <c r="X646" s="12"/>
      <c r="Y646" s="12"/>
      <c r="Z646" s="12"/>
    </row>
    <row r="647" spans="1:26" ht="15.75" customHeight="1" x14ac:dyDescent="0.3">
      <c r="A647" s="12"/>
      <c r="B647" s="12"/>
      <c r="C647" s="10"/>
      <c r="D647" s="10"/>
      <c r="E647" s="12"/>
      <c r="F647" s="10"/>
      <c r="G647" s="10"/>
      <c r="H647" s="10"/>
      <c r="I647" s="10"/>
      <c r="J647" s="10"/>
      <c r="K647" s="10"/>
      <c r="L647" s="10"/>
      <c r="M647" s="10"/>
      <c r="N647" s="10"/>
      <c r="O647" s="34"/>
      <c r="P647" s="10"/>
      <c r="Q647" s="10"/>
      <c r="R647" s="10"/>
      <c r="S647" s="95"/>
      <c r="T647" s="10"/>
      <c r="U647" s="12"/>
      <c r="V647" s="12"/>
      <c r="W647" s="12"/>
      <c r="X647" s="12"/>
      <c r="Y647" s="12"/>
      <c r="Z647" s="12"/>
    </row>
    <row r="648" spans="1:26" ht="15.75" customHeight="1" x14ac:dyDescent="0.3">
      <c r="A648" s="12"/>
      <c r="B648" s="12"/>
      <c r="C648" s="10"/>
      <c r="D648" s="10"/>
      <c r="E648" s="12"/>
      <c r="F648" s="10"/>
      <c r="G648" s="10"/>
      <c r="H648" s="10"/>
      <c r="I648" s="10"/>
      <c r="J648" s="10"/>
      <c r="K648" s="10"/>
      <c r="L648" s="10"/>
      <c r="M648" s="10"/>
      <c r="N648" s="10"/>
      <c r="O648" s="34"/>
      <c r="P648" s="10"/>
      <c r="Q648" s="10"/>
      <c r="R648" s="10"/>
      <c r="S648" s="95"/>
      <c r="T648" s="10"/>
      <c r="U648" s="12"/>
      <c r="V648" s="12"/>
      <c r="W648" s="12"/>
      <c r="X648" s="12"/>
      <c r="Y648" s="12"/>
      <c r="Z648" s="12"/>
    </row>
    <row r="649" spans="1:26" ht="15.75" customHeight="1" x14ac:dyDescent="0.3">
      <c r="A649" s="12"/>
      <c r="B649" s="12"/>
      <c r="C649" s="10"/>
      <c r="D649" s="10"/>
      <c r="E649" s="12"/>
      <c r="F649" s="10"/>
      <c r="G649" s="10"/>
      <c r="H649" s="10"/>
      <c r="I649" s="10"/>
      <c r="J649" s="10"/>
      <c r="K649" s="10"/>
      <c r="L649" s="10"/>
      <c r="M649" s="10"/>
      <c r="N649" s="10"/>
      <c r="O649" s="34"/>
      <c r="P649" s="10"/>
      <c r="Q649" s="10"/>
      <c r="R649" s="10"/>
      <c r="S649" s="95"/>
      <c r="T649" s="10"/>
      <c r="U649" s="12"/>
      <c r="V649" s="12"/>
      <c r="W649" s="12"/>
      <c r="X649" s="12"/>
      <c r="Y649" s="12"/>
      <c r="Z649" s="12"/>
    </row>
    <row r="650" spans="1:26" ht="15.75" customHeight="1" x14ac:dyDescent="0.3">
      <c r="A650" s="12"/>
      <c r="B650" s="12"/>
      <c r="C650" s="10"/>
      <c r="D650" s="10"/>
      <c r="E650" s="12"/>
      <c r="F650" s="10"/>
      <c r="G650" s="10"/>
      <c r="H650" s="10"/>
      <c r="I650" s="10"/>
      <c r="J650" s="10"/>
      <c r="K650" s="10"/>
      <c r="L650" s="10"/>
      <c r="M650" s="10"/>
      <c r="N650" s="10"/>
      <c r="O650" s="34"/>
      <c r="P650" s="10"/>
      <c r="Q650" s="10"/>
      <c r="R650" s="10"/>
      <c r="S650" s="95"/>
      <c r="T650" s="10"/>
      <c r="U650" s="12"/>
      <c r="V650" s="12"/>
      <c r="W650" s="12"/>
      <c r="X650" s="12"/>
      <c r="Y650" s="12"/>
      <c r="Z650" s="12"/>
    </row>
    <row r="651" spans="1:26" ht="15.75" customHeight="1" x14ac:dyDescent="0.3">
      <c r="A651" s="12"/>
      <c r="B651" s="12"/>
      <c r="C651" s="10"/>
      <c r="D651" s="10"/>
      <c r="E651" s="12"/>
      <c r="F651" s="10"/>
      <c r="G651" s="10"/>
      <c r="H651" s="10"/>
      <c r="I651" s="10"/>
      <c r="J651" s="10"/>
      <c r="K651" s="10"/>
      <c r="L651" s="10"/>
      <c r="M651" s="10"/>
      <c r="N651" s="10"/>
      <c r="O651" s="34"/>
      <c r="P651" s="10"/>
      <c r="Q651" s="10"/>
      <c r="R651" s="10"/>
      <c r="S651" s="95"/>
      <c r="T651" s="10"/>
      <c r="U651" s="12"/>
      <c r="V651" s="12"/>
      <c r="W651" s="12"/>
      <c r="X651" s="12"/>
      <c r="Y651" s="12"/>
      <c r="Z651" s="12"/>
    </row>
    <row r="652" spans="1:26" ht="15.75" customHeight="1" x14ac:dyDescent="0.3">
      <c r="A652" s="12"/>
      <c r="B652" s="12"/>
      <c r="C652" s="10"/>
      <c r="D652" s="10"/>
      <c r="E652" s="12"/>
      <c r="F652" s="10"/>
      <c r="G652" s="10"/>
      <c r="H652" s="10"/>
      <c r="I652" s="10"/>
      <c r="J652" s="10"/>
      <c r="K652" s="10"/>
      <c r="L652" s="10"/>
      <c r="M652" s="10"/>
      <c r="N652" s="10"/>
      <c r="O652" s="34"/>
      <c r="P652" s="10"/>
      <c r="Q652" s="10"/>
      <c r="R652" s="10"/>
      <c r="S652" s="95"/>
      <c r="T652" s="10"/>
      <c r="U652" s="12"/>
      <c r="V652" s="12"/>
      <c r="W652" s="12"/>
      <c r="X652" s="12"/>
      <c r="Y652" s="12"/>
      <c r="Z652" s="12"/>
    </row>
    <row r="653" spans="1:26" ht="15.75" customHeight="1" x14ac:dyDescent="0.3">
      <c r="A653" s="12"/>
      <c r="B653" s="12"/>
      <c r="C653" s="10"/>
      <c r="D653" s="10"/>
      <c r="E653" s="12"/>
      <c r="F653" s="10"/>
      <c r="G653" s="10"/>
      <c r="H653" s="10"/>
      <c r="I653" s="10"/>
      <c r="J653" s="10"/>
      <c r="K653" s="10"/>
      <c r="L653" s="10"/>
      <c r="M653" s="10"/>
      <c r="N653" s="10"/>
      <c r="O653" s="34"/>
      <c r="P653" s="10"/>
      <c r="Q653" s="10"/>
      <c r="R653" s="10"/>
      <c r="S653" s="95"/>
      <c r="T653" s="10"/>
      <c r="U653" s="12"/>
      <c r="V653" s="12"/>
      <c r="W653" s="12"/>
      <c r="X653" s="12"/>
      <c r="Y653" s="12"/>
      <c r="Z653" s="12"/>
    </row>
    <row r="654" spans="1:26" ht="15.75" customHeight="1" x14ac:dyDescent="0.3">
      <c r="A654" s="12"/>
      <c r="B654" s="12"/>
      <c r="C654" s="10"/>
      <c r="D654" s="10"/>
      <c r="E654" s="12"/>
      <c r="F654" s="10"/>
      <c r="G654" s="10"/>
      <c r="H654" s="10"/>
      <c r="I654" s="10"/>
      <c r="J654" s="10"/>
      <c r="K654" s="10"/>
      <c r="L654" s="10"/>
      <c r="M654" s="10"/>
      <c r="N654" s="10"/>
      <c r="O654" s="34"/>
      <c r="P654" s="10"/>
      <c r="Q654" s="10"/>
      <c r="R654" s="10"/>
      <c r="S654" s="95"/>
      <c r="T654" s="10"/>
      <c r="U654" s="12"/>
      <c r="V654" s="12"/>
      <c r="W654" s="12"/>
      <c r="X654" s="12"/>
      <c r="Y654" s="12"/>
      <c r="Z654" s="12"/>
    </row>
    <row r="655" spans="1:26" ht="15.75" customHeight="1" x14ac:dyDescent="0.3">
      <c r="A655" s="12"/>
      <c r="B655" s="12"/>
      <c r="C655" s="10"/>
      <c r="D655" s="10"/>
      <c r="E655" s="12"/>
      <c r="F655" s="10"/>
      <c r="G655" s="10"/>
      <c r="H655" s="10"/>
      <c r="I655" s="10"/>
      <c r="J655" s="10"/>
      <c r="K655" s="10"/>
      <c r="L655" s="10"/>
      <c r="M655" s="10"/>
      <c r="N655" s="10"/>
      <c r="O655" s="34"/>
      <c r="P655" s="10"/>
      <c r="Q655" s="10"/>
      <c r="R655" s="10"/>
      <c r="S655" s="95"/>
      <c r="T655" s="10"/>
      <c r="U655" s="12"/>
      <c r="V655" s="12"/>
      <c r="W655" s="12"/>
      <c r="X655" s="12"/>
      <c r="Y655" s="12"/>
      <c r="Z655" s="12"/>
    </row>
    <row r="656" spans="1:26" ht="15.75" customHeight="1" x14ac:dyDescent="0.3">
      <c r="A656" s="12"/>
      <c r="B656" s="12"/>
      <c r="C656" s="10"/>
      <c r="D656" s="10"/>
      <c r="E656" s="12"/>
      <c r="F656" s="10"/>
      <c r="G656" s="10"/>
      <c r="H656" s="10"/>
      <c r="I656" s="10"/>
      <c r="J656" s="10"/>
      <c r="K656" s="10"/>
      <c r="L656" s="10"/>
      <c r="M656" s="10"/>
      <c r="N656" s="10"/>
      <c r="O656" s="34"/>
      <c r="P656" s="10"/>
      <c r="Q656" s="10"/>
      <c r="R656" s="10"/>
      <c r="S656" s="95"/>
      <c r="T656" s="10"/>
      <c r="U656" s="12"/>
      <c r="V656" s="12"/>
      <c r="W656" s="12"/>
      <c r="X656" s="12"/>
      <c r="Y656" s="12"/>
      <c r="Z656" s="12"/>
    </row>
    <row r="657" spans="1:26" ht="15.75" customHeight="1" x14ac:dyDescent="0.3">
      <c r="A657" s="12"/>
      <c r="B657" s="12"/>
      <c r="C657" s="10"/>
      <c r="D657" s="10"/>
      <c r="E657" s="12"/>
      <c r="F657" s="10"/>
      <c r="G657" s="10"/>
      <c r="H657" s="10"/>
      <c r="I657" s="10"/>
      <c r="J657" s="10"/>
      <c r="K657" s="10"/>
      <c r="L657" s="10"/>
      <c r="M657" s="10"/>
      <c r="N657" s="10"/>
      <c r="O657" s="34"/>
      <c r="P657" s="10"/>
      <c r="Q657" s="10"/>
      <c r="R657" s="10"/>
      <c r="S657" s="95"/>
      <c r="T657" s="10"/>
      <c r="U657" s="12"/>
      <c r="V657" s="12"/>
      <c r="W657" s="12"/>
      <c r="X657" s="12"/>
      <c r="Y657" s="12"/>
      <c r="Z657" s="12"/>
    </row>
    <row r="658" spans="1:26" ht="15.75" customHeight="1" x14ac:dyDescent="0.3">
      <c r="A658" s="12"/>
      <c r="B658" s="12"/>
      <c r="C658" s="10"/>
      <c r="D658" s="10"/>
      <c r="E658" s="12"/>
      <c r="F658" s="10"/>
      <c r="G658" s="10"/>
      <c r="H658" s="10"/>
      <c r="I658" s="10"/>
      <c r="J658" s="10"/>
      <c r="K658" s="10"/>
      <c r="L658" s="10"/>
      <c r="M658" s="10"/>
      <c r="N658" s="10"/>
      <c r="O658" s="34"/>
      <c r="P658" s="10"/>
      <c r="Q658" s="10"/>
      <c r="R658" s="10"/>
      <c r="S658" s="95"/>
      <c r="T658" s="10"/>
      <c r="U658" s="12"/>
      <c r="V658" s="12"/>
      <c r="W658" s="12"/>
      <c r="X658" s="12"/>
      <c r="Y658" s="12"/>
      <c r="Z658" s="12"/>
    </row>
    <row r="659" spans="1:26" ht="15.75" customHeight="1" x14ac:dyDescent="0.3"/>
    <row r="660" spans="1:26" ht="15.75" customHeight="1" x14ac:dyDescent="0.3"/>
    <row r="661" spans="1:26" ht="15.75" customHeight="1" x14ac:dyDescent="0.3"/>
    <row r="662" spans="1:26" ht="15.75" customHeight="1" x14ac:dyDescent="0.3"/>
    <row r="663" spans="1:26" ht="15.75" customHeight="1" x14ac:dyDescent="0.3"/>
    <row r="664" spans="1:26" ht="15.75" customHeight="1" x14ac:dyDescent="0.3"/>
    <row r="665" spans="1:26" ht="15.75" customHeight="1" x14ac:dyDescent="0.3"/>
    <row r="666" spans="1:26" ht="15.75" customHeight="1" x14ac:dyDescent="0.3"/>
    <row r="667" spans="1:26" ht="15.75" customHeight="1" x14ac:dyDescent="0.3"/>
    <row r="668" spans="1:26" ht="15.75" customHeight="1" x14ac:dyDescent="0.3"/>
    <row r="669" spans="1:26" ht="15.75" customHeight="1" x14ac:dyDescent="0.3"/>
    <row r="670" spans="1:26" ht="15.75" customHeight="1" x14ac:dyDescent="0.3"/>
    <row r="671" spans="1:26" ht="15.75" customHeight="1" x14ac:dyDescent="0.3"/>
    <row r="672" spans="1:26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</sheetData>
  <mergeCells count="3">
    <mergeCell ref="A1:A2"/>
    <mergeCell ref="B1:B2"/>
    <mergeCell ref="J436:M447"/>
  </mergeCells>
  <phoneticPr fontId="47" type="noConversion"/>
  <hyperlinks>
    <hyperlink ref="B3" r:id="rId1" xr:uid="{00000000-0004-0000-0000-000000000000}"/>
    <hyperlink ref="B4" r:id="rId2" xr:uid="{00000000-0004-0000-0000-000001000000}"/>
    <hyperlink ref="B5" r:id="rId3" xr:uid="{00000000-0004-0000-0000-000002000000}"/>
    <hyperlink ref="B6" r:id="rId4" xr:uid="{00000000-0004-0000-0000-000003000000}"/>
    <hyperlink ref="B7" r:id="rId5" xr:uid="{00000000-0004-0000-0000-000004000000}"/>
    <hyperlink ref="B8" r:id="rId6" xr:uid="{00000000-0004-0000-0000-000005000000}"/>
    <hyperlink ref="B9" r:id="rId7" xr:uid="{00000000-0004-0000-0000-000006000000}"/>
    <hyperlink ref="B10" r:id="rId8" display="DECOTOP Meta - Природный чистый светлый гравий, 2-10 мм, 1.5 кг/1 л" xr:uid="{00000000-0004-0000-0000-000007000000}"/>
    <hyperlink ref="B11" r:id="rId9" display="DECOTOP Meta - Природный чистый светлый гравий, 2-10 мм, 6 кг/4 л" xr:uid="{00000000-0004-0000-0000-000008000000}"/>
    <hyperlink ref="B12" r:id="rId10" display="DECOTOP Meta - Природный чистый светлый гравий, 2-10 мм, 15 кг/9 л" xr:uid="{00000000-0004-0000-0000-000009000000}"/>
    <hyperlink ref="B13" r:id="rId11" xr:uid="{00000000-0004-0000-0000-00000A000000}"/>
    <hyperlink ref="B14" r:id="rId12" xr:uid="{00000000-0004-0000-0000-00000B000000}"/>
    <hyperlink ref="B15" r:id="rId13" xr:uid="{00000000-0004-0000-0000-00000C000000}"/>
    <hyperlink ref="B16" r:id="rId14" xr:uid="{00000000-0004-0000-0000-00000D000000}"/>
    <hyperlink ref="B17" r:id="rId15" xr:uid="{00000000-0004-0000-0000-00000E000000}"/>
    <hyperlink ref="B18" r:id="rId16" xr:uid="{00000000-0004-0000-0000-00000F000000}"/>
    <hyperlink ref="B19" r:id="rId17" xr:uid="{00000000-0004-0000-0000-000010000000}"/>
    <hyperlink ref="B20" r:id="rId18" xr:uid="{00000000-0004-0000-0000-000011000000}"/>
    <hyperlink ref="B21" r:id="rId19" xr:uid="{00000000-0004-0000-0000-000012000000}"/>
    <hyperlink ref="B22" r:id="rId20" xr:uid="{00000000-0004-0000-0000-000013000000}"/>
    <hyperlink ref="B23" r:id="rId21" xr:uid="{00000000-0004-0000-0000-000014000000}"/>
    <hyperlink ref="B24" r:id="rId22" xr:uid="{00000000-0004-0000-0000-000015000000}"/>
    <hyperlink ref="B25" r:id="rId23" xr:uid="{00000000-0004-0000-0000-000016000000}"/>
    <hyperlink ref="B26" r:id="rId24" xr:uid="{00000000-0004-0000-0000-000017000000}"/>
    <hyperlink ref="B27" r:id="rId25" xr:uid="{00000000-0004-0000-0000-000018000000}"/>
    <hyperlink ref="B28" r:id="rId26" xr:uid="{00000000-0004-0000-0000-000019000000}"/>
    <hyperlink ref="B29" r:id="rId27" xr:uid="{00000000-0004-0000-0000-00001A000000}"/>
    <hyperlink ref="B30" r:id="rId28" xr:uid="{00000000-0004-0000-0000-00001B000000}"/>
    <hyperlink ref="B31" r:id="rId29" xr:uid="{00000000-0004-0000-0000-00001C000000}"/>
    <hyperlink ref="B32" r:id="rId30" xr:uid="{00000000-0004-0000-0000-00001D000000}"/>
    <hyperlink ref="B33" r:id="rId31" xr:uid="{00000000-0004-0000-0000-00001E000000}"/>
    <hyperlink ref="B34" r:id="rId32" xr:uid="{00000000-0004-0000-0000-00001F000000}"/>
    <hyperlink ref="B35" r:id="rId33" xr:uid="{00000000-0004-0000-0000-000020000000}"/>
    <hyperlink ref="B36" r:id="rId34" xr:uid="{00000000-0004-0000-0000-000021000000}"/>
    <hyperlink ref="B37" r:id="rId35" xr:uid="{00000000-0004-0000-0000-000022000000}"/>
    <hyperlink ref="B38" r:id="rId36" xr:uid="{00000000-0004-0000-0000-000023000000}"/>
    <hyperlink ref="B39" r:id="rId37" xr:uid="{00000000-0004-0000-0000-000024000000}"/>
    <hyperlink ref="B40" r:id="rId38" xr:uid="{00000000-0004-0000-0000-000025000000}"/>
    <hyperlink ref="B41" r:id="rId39" xr:uid="{00000000-0004-0000-0000-000026000000}"/>
    <hyperlink ref="B42" r:id="rId40" xr:uid="{00000000-0004-0000-0000-000027000000}"/>
    <hyperlink ref="B43" r:id="rId41" xr:uid="{00000000-0004-0000-0000-000028000000}"/>
    <hyperlink ref="B44" r:id="rId42" xr:uid="{00000000-0004-0000-0000-000029000000}"/>
    <hyperlink ref="B45" r:id="rId43" xr:uid="{00000000-0004-0000-0000-00002A000000}"/>
    <hyperlink ref="B46" r:id="rId44" display="DECOTOP Tigris - Природный желтый гравий, 2-10 мм, 1.5 кг/1 л" xr:uid="{00000000-0004-0000-0000-00002B000000}"/>
    <hyperlink ref="B47" r:id="rId45" display="DECOTOP Tigris - Природный желтый гравий, 2-10 мм, 6 кг/4 л" xr:uid="{00000000-0004-0000-0000-00002C000000}"/>
    <hyperlink ref="B48" r:id="rId46" display="DECOTOP Tigris - Природный желтый гравий, 2-10 мм, 15 кг/9 л" xr:uid="{00000000-0004-0000-0000-00002D000000}"/>
    <hyperlink ref="B52" r:id="rId47" xr:uid="{00000000-0004-0000-0000-00002E000000}"/>
    <hyperlink ref="B53" r:id="rId48" xr:uid="{00000000-0004-0000-0000-00002F000000}"/>
    <hyperlink ref="B54" r:id="rId49" xr:uid="{00000000-0004-0000-0000-000030000000}"/>
    <hyperlink ref="B58" r:id="rId50" xr:uid="{00000000-0004-0000-0000-000031000000}"/>
    <hyperlink ref="B59" r:id="rId51" xr:uid="{00000000-0004-0000-0000-000032000000}"/>
    <hyperlink ref="B60" r:id="rId52" xr:uid="{00000000-0004-0000-0000-000033000000}"/>
    <hyperlink ref="B61" r:id="rId53" xr:uid="{00000000-0004-0000-0000-000034000000}"/>
    <hyperlink ref="B62" r:id="rId54" xr:uid="{00000000-0004-0000-0000-000035000000}"/>
    <hyperlink ref="B63" r:id="rId55" xr:uid="{00000000-0004-0000-0000-000036000000}"/>
    <hyperlink ref="B64" r:id="rId56" xr:uid="{00000000-0004-0000-0000-000037000000}"/>
    <hyperlink ref="B65" r:id="rId57" xr:uid="{00000000-0004-0000-0000-000038000000}"/>
    <hyperlink ref="B66" r:id="rId58" xr:uid="{00000000-0004-0000-0000-000039000000}"/>
    <hyperlink ref="B67" r:id="rId59" xr:uid="{00000000-0004-0000-0000-00003A000000}"/>
    <hyperlink ref="B68" r:id="rId60" xr:uid="{00000000-0004-0000-0000-00003B000000}"/>
    <hyperlink ref="B69" r:id="rId61" xr:uid="{00000000-0004-0000-0000-00003C000000}"/>
    <hyperlink ref="B70" r:id="rId62" xr:uid="{00000000-0004-0000-0000-00003D000000}"/>
    <hyperlink ref="B71" r:id="rId63" xr:uid="{00000000-0004-0000-0000-00003E000000}"/>
    <hyperlink ref="B72" r:id="rId64" xr:uid="{00000000-0004-0000-0000-00003F000000}"/>
    <hyperlink ref="B76" r:id="rId65" xr:uid="{00000000-0004-0000-0000-000040000000}"/>
    <hyperlink ref="B77" r:id="rId66" xr:uid="{00000000-0004-0000-0000-000041000000}"/>
    <hyperlink ref="B78" r:id="rId67" xr:uid="{00000000-0004-0000-0000-000042000000}"/>
    <hyperlink ref="B79" r:id="rId68" xr:uid="{00000000-0004-0000-0000-000043000000}"/>
    <hyperlink ref="B80" r:id="rId69" xr:uid="{00000000-0004-0000-0000-000044000000}"/>
    <hyperlink ref="B81" r:id="rId70" xr:uid="{00000000-0004-0000-0000-000045000000}"/>
    <hyperlink ref="B82" r:id="rId71" xr:uid="{00000000-0004-0000-0000-000046000000}"/>
    <hyperlink ref="B83" r:id="rId72" xr:uid="{00000000-0004-0000-0000-000047000000}"/>
    <hyperlink ref="B84" r:id="rId73" xr:uid="{00000000-0004-0000-0000-000048000000}"/>
    <hyperlink ref="B85" r:id="rId74" xr:uid="{00000000-0004-0000-0000-000049000000}"/>
    <hyperlink ref="B86" r:id="rId75" xr:uid="{00000000-0004-0000-0000-00004A000000}"/>
    <hyperlink ref="B87" r:id="rId76" xr:uid="{00000000-0004-0000-0000-00004B000000}"/>
    <hyperlink ref="B91" r:id="rId77" xr:uid="{00000000-0004-0000-0000-00004C000000}"/>
    <hyperlink ref="B92" r:id="rId78" xr:uid="{00000000-0004-0000-0000-00004D000000}"/>
    <hyperlink ref="B93" r:id="rId79" xr:uid="{00000000-0004-0000-0000-00004E000000}"/>
    <hyperlink ref="B94" r:id="rId80" display="DECOTOP Onyx - Природный тёмный гравий, 2-10 мм, 1.5 кг/1 л" xr:uid="{00000000-0004-0000-0000-00004F000000}"/>
    <hyperlink ref="B95" r:id="rId81" display="DECOTOP Onyx - Природный тёмный гравий, 2-10 мм, 6 кг/4 л" xr:uid="{00000000-0004-0000-0000-000050000000}"/>
    <hyperlink ref="B96" r:id="rId82" display="DECOTOP Onyx - Природный тёмный гравий, 2-10 мм, 15 кг/9 л" xr:uid="{00000000-0004-0000-0000-000051000000}"/>
    <hyperlink ref="B100" r:id="rId83" display="DECOTOP Argun - Природный тёмный гравий, 2-10 мм, 1.5 кг/1 л" xr:uid="{00000000-0004-0000-0000-000052000000}"/>
    <hyperlink ref="B101" r:id="rId84" display="DECOTOP Argun - Природный тёмный гравий, 2-10 мм, 6 кг/4 л" xr:uid="{00000000-0004-0000-0000-000053000000}"/>
    <hyperlink ref="B102" r:id="rId85" display="DECOTOP Argun - Природный тёмный гравий, 2-10 мм, 15 кг/9 л" xr:uid="{00000000-0004-0000-0000-000054000000}"/>
    <hyperlink ref="B106" r:id="rId86" xr:uid="{00000000-0004-0000-0000-000055000000}"/>
    <hyperlink ref="B107" r:id="rId87" xr:uid="{00000000-0004-0000-0000-000056000000}"/>
    <hyperlink ref="B108" r:id="rId88" xr:uid="{00000000-0004-0000-0000-000057000000}"/>
    <hyperlink ref="B109" r:id="rId89" xr:uid="{00000000-0004-0000-0000-000058000000}"/>
    <hyperlink ref="B110" r:id="rId90" xr:uid="{00000000-0004-0000-0000-000059000000}"/>
    <hyperlink ref="B111" r:id="rId91" xr:uid="{00000000-0004-0000-0000-00005A000000}"/>
    <hyperlink ref="B112" r:id="rId92" xr:uid="{00000000-0004-0000-0000-00005B000000}"/>
    <hyperlink ref="B113" r:id="rId93" xr:uid="{00000000-0004-0000-0000-00005C000000}"/>
    <hyperlink ref="B114" r:id="rId94" xr:uid="{00000000-0004-0000-0000-00005D000000}"/>
    <hyperlink ref="B115" r:id="rId95" xr:uid="{00000000-0004-0000-0000-00005E000000}"/>
    <hyperlink ref="B116" r:id="rId96" xr:uid="{00000000-0004-0000-0000-00005F000000}"/>
    <hyperlink ref="B117" r:id="rId97" xr:uid="{00000000-0004-0000-0000-000060000000}"/>
    <hyperlink ref="B118" r:id="rId98" xr:uid="{00000000-0004-0000-0000-000061000000}"/>
    <hyperlink ref="B119" r:id="rId99" xr:uid="{00000000-0004-0000-0000-000062000000}"/>
    <hyperlink ref="B120" r:id="rId100" xr:uid="{00000000-0004-0000-0000-000063000000}"/>
    <hyperlink ref="B121" r:id="rId101" xr:uid="{00000000-0004-0000-0000-000064000000}"/>
    <hyperlink ref="B122" r:id="rId102" xr:uid="{00000000-0004-0000-0000-000065000000}"/>
    <hyperlink ref="B123" r:id="rId103" xr:uid="{00000000-0004-0000-0000-000066000000}"/>
    <hyperlink ref="B124" r:id="rId104" xr:uid="{00000000-0004-0000-0000-000067000000}"/>
    <hyperlink ref="B125" r:id="rId105" xr:uid="{00000000-0004-0000-0000-000068000000}"/>
    <hyperlink ref="B126" r:id="rId106" xr:uid="{00000000-0004-0000-0000-000069000000}"/>
    <hyperlink ref="B127" r:id="rId107" xr:uid="{00000000-0004-0000-0000-00006A000000}"/>
    <hyperlink ref="B128" r:id="rId108" xr:uid="{00000000-0004-0000-0000-00006B000000}"/>
    <hyperlink ref="B129" r:id="rId109" xr:uid="{00000000-0004-0000-0000-00006C000000}"/>
    <hyperlink ref="B130" r:id="rId110" xr:uid="{00000000-0004-0000-0000-00006D000000}"/>
    <hyperlink ref="B131" r:id="rId111" xr:uid="{00000000-0004-0000-0000-00006E000000}"/>
    <hyperlink ref="B132" r:id="rId112" xr:uid="{00000000-0004-0000-0000-00006F000000}"/>
    <hyperlink ref="B133" r:id="rId113" xr:uid="{00000000-0004-0000-0000-000070000000}"/>
    <hyperlink ref="B134" r:id="rId114" xr:uid="{00000000-0004-0000-0000-000071000000}"/>
    <hyperlink ref="B135" r:id="rId115" xr:uid="{00000000-0004-0000-0000-000072000000}"/>
    <hyperlink ref="B136" r:id="rId116" xr:uid="{00000000-0004-0000-0000-000073000000}"/>
    <hyperlink ref="B137" r:id="rId117" xr:uid="{00000000-0004-0000-0000-000074000000}"/>
    <hyperlink ref="B138" r:id="rId118" xr:uid="{00000000-0004-0000-0000-000075000000}"/>
    <hyperlink ref="B139" r:id="rId119" xr:uid="{00000000-0004-0000-0000-000076000000}"/>
    <hyperlink ref="B140" r:id="rId120" xr:uid="{00000000-0004-0000-0000-000077000000}"/>
    <hyperlink ref="B141" r:id="rId121" xr:uid="{00000000-0004-0000-0000-000078000000}"/>
    <hyperlink ref="B142" r:id="rId122" xr:uid="{00000000-0004-0000-0000-000079000000}"/>
    <hyperlink ref="B143" r:id="rId123" xr:uid="{00000000-0004-0000-0000-00007A000000}"/>
    <hyperlink ref="B144" r:id="rId124" xr:uid="{00000000-0004-0000-0000-00007B000000}"/>
    <hyperlink ref="B145" r:id="rId125" xr:uid="{00000000-0004-0000-0000-00007C000000}"/>
    <hyperlink ref="B146" r:id="rId126" xr:uid="{00000000-0004-0000-0000-00007D000000}"/>
    <hyperlink ref="B147" r:id="rId127" xr:uid="{00000000-0004-0000-0000-00007E000000}"/>
    <hyperlink ref="B148" r:id="rId128" xr:uid="{00000000-0004-0000-0000-00007F000000}"/>
    <hyperlink ref="B149" r:id="rId129" xr:uid="{00000000-0004-0000-0000-000080000000}"/>
    <hyperlink ref="B152" r:id="rId130" xr:uid="{00000000-0004-0000-0000-000081000000}"/>
    <hyperlink ref="B153" r:id="rId131" xr:uid="{00000000-0004-0000-0000-000082000000}"/>
    <hyperlink ref="B154" r:id="rId132" xr:uid="{00000000-0004-0000-0000-000083000000}"/>
    <hyperlink ref="B156" r:id="rId133" xr:uid="{00000000-0004-0000-0000-000084000000}"/>
    <hyperlink ref="B157" r:id="rId134" xr:uid="{00000000-0004-0000-0000-000085000000}"/>
    <hyperlink ref="B158" r:id="rId135" xr:uid="{00000000-0004-0000-0000-000086000000}"/>
    <hyperlink ref="B159" r:id="rId136" xr:uid="{00000000-0004-0000-0000-000087000000}"/>
    <hyperlink ref="B160" r:id="rId137" xr:uid="{00000000-0004-0000-0000-000088000000}"/>
    <hyperlink ref="B163" r:id="rId138" xr:uid="{00000000-0004-0000-0000-000089000000}"/>
    <hyperlink ref="B164" r:id="rId139" xr:uid="{00000000-0004-0000-0000-00008A000000}"/>
    <hyperlink ref="B166" r:id="rId140" xr:uid="{00000000-0004-0000-0000-00008B000000}"/>
    <hyperlink ref="B167" r:id="rId141" xr:uid="{00000000-0004-0000-0000-00008C000000}"/>
    <hyperlink ref="B168" r:id="rId142" xr:uid="{00000000-0004-0000-0000-00008D000000}"/>
    <hyperlink ref="B169" r:id="rId143" xr:uid="{00000000-0004-0000-0000-00008E000000}"/>
    <hyperlink ref="B170" r:id="rId144" xr:uid="{00000000-0004-0000-0000-00008F000000}"/>
    <hyperlink ref="B174" r:id="rId145" xr:uid="{00000000-0004-0000-0000-000090000000}"/>
    <hyperlink ref="B175" r:id="rId146" xr:uid="{00000000-0004-0000-0000-000091000000}"/>
    <hyperlink ref="B176" r:id="rId147" xr:uid="{00000000-0004-0000-0000-000092000000}"/>
    <hyperlink ref="B177" r:id="rId148" xr:uid="{00000000-0004-0000-0000-000093000000}"/>
    <hyperlink ref="B178" r:id="rId149" xr:uid="{00000000-0004-0000-0000-000094000000}"/>
    <hyperlink ref="B179" r:id="rId150" xr:uid="{00000000-0004-0000-0000-000095000000}"/>
    <hyperlink ref="B180" r:id="rId151" xr:uid="{00000000-0004-0000-0000-000096000000}"/>
    <hyperlink ref="B181" r:id="rId152" xr:uid="{00000000-0004-0000-0000-000097000000}"/>
    <hyperlink ref="B183" r:id="rId153" xr:uid="{00000000-0004-0000-0000-000098000000}"/>
    <hyperlink ref="B184" r:id="rId154" xr:uid="{00000000-0004-0000-0000-000099000000}"/>
    <hyperlink ref="B185" r:id="rId155" xr:uid="{00000000-0004-0000-0000-00009A000000}"/>
    <hyperlink ref="B186" r:id="rId156" xr:uid="{00000000-0004-0000-0000-00009B000000}"/>
    <hyperlink ref="B188" r:id="rId157" xr:uid="{00000000-0004-0000-0000-00009C000000}"/>
    <hyperlink ref="B189" r:id="rId158" xr:uid="{00000000-0004-0000-0000-00009D000000}"/>
    <hyperlink ref="B190" r:id="rId159" xr:uid="{00000000-0004-0000-0000-00009E000000}"/>
    <hyperlink ref="B191" r:id="rId160" xr:uid="{00000000-0004-0000-0000-00009F000000}"/>
    <hyperlink ref="B192" r:id="rId161" xr:uid="{00000000-0004-0000-0000-0000A0000000}"/>
    <hyperlink ref="B193" r:id="rId162" xr:uid="{00000000-0004-0000-0000-0000A1000000}"/>
    <hyperlink ref="B194" r:id="rId163" xr:uid="{00000000-0004-0000-0000-0000A2000000}"/>
    <hyperlink ref="B196" r:id="rId164" xr:uid="{00000000-0004-0000-0000-0000A3000000}"/>
    <hyperlink ref="B197" r:id="rId165" xr:uid="{00000000-0004-0000-0000-0000A4000000}"/>
    <hyperlink ref="B198" r:id="rId166" xr:uid="{00000000-0004-0000-0000-0000A5000000}"/>
    <hyperlink ref="B199" r:id="rId167" xr:uid="{00000000-0004-0000-0000-0000A6000000}"/>
    <hyperlink ref="B200" r:id="rId168" xr:uid="{00000000-0004-0000-0000-0000A7000000}"/>
    <hyperlink ref="B204" r:id="rId169" xr:uid="{00000000-0004-0000-0000-0000A8000000}"/>
    <hyperlink ref="B205" r:id="rId170" xr:uid="{00000000-0004-0000-0000-0000A9000000}"/>
    <hyperlink ref="B206" r:id="rId171" xr:uid="{00000000-0004-0000-0000-0000AA000000}"/>
    <hyperlink ref="B208" r:id="rId172" xr:uid="{00000000-0004-0000-0000-0000AB000000}"/>
    <hyperlink ref="B209" r:id="rId173" xr:uid="{00000000-0004-0000-0000-0000AC000000}"/>
    <hyperlink ref="B210" r:id="rId174" xr:uid="{00000000-0004-0000-0000-0000AD000000}"/>
    <hyperlink ref="B211" r:id="rId175" xr:uid="{00000000-0004-0000-0000-0000AE000000}"/>
    <hyperlink ref="B212" r:id="rId176" xr:uid="{00000000-0004-0000-0000-0000AF000000}"/>
    <hyperlink ref="B213" r:id="rId177" xr:uid="{00000000-0004-0000-0000-0000B0000000}"/>
    <hyperlink ref="B214" r:id="rId178" xr:uid="{00000000-0004-0000-0000-0000B1000000}"/>
    <hyperlink ref="B215" r:id="rId179" xr:uid="{00000000-0004-0000-0000-0000B2000000}"/>
    <hyperlink ref="B216" r:id="rId180" xr:uid="{00000000-0004-0000-0000-0000B3000000}"/>
    <hyperlink ref="B217" r:id="rId181" xr:uid="{00000000-0004-0000-0000-0000B4000000}"/>
    <hyperlink ref="B218" r:id="rId182" xr:uid="{00000000-0004-0000-0000-0000B5000000}"/>
    <hyperlink ref="B226" r:id="rId183" xr:uid="{00000000-0004-0000-0000-0000B6000000}"/>
    <hyperlink ref="B227" r:id="rId184" xr:uid="{00000000-0004-0000-0000-0000B7000000}"/>
    <hyperlink ref="B228" r:id="rId185" xr:uid="{00000000-0004-0000-0000-0000B8000000}"/>
    <hyperlink ref="B229" r:id="rId186" xr:uid="{00000000-0004-0000-0000-0000B9000000}"/>
    <hyperlink ref="B231" r:id="rId187" xr:uid="{00000000-0004-0000-0000-0000BA000000}"/>
    <hyperlink ref="B240" r:id="rId188" xr:uid="{00000000-0004-0000-0000-0000BB000000}"/>
    <hyperlink ref="B242" r:id="rId189" xr:uid="{00000000-0004-0000-0000-0000BC000000}"/>
    <hyperlink ref="B243" r:id="rId190" xr:uid="{00000000-0004-0000-0000-0000BD000000}"/>
    <hyperlink ref="B244" r:id="rId191" xr:uid="{00000000-0004-0000-0000-0000BE000000}"/>
    <hyperlink ref="B245" r:id="rId192" xr:uid="{00000000-0004-0000-0000-0000BF000000}"/>
    <hyperlink ref="B246" r:id="rId193" xr:uid="{00000000-0004-0000-0000-0000C0000000}"/>
    <hyperlink ref="B247" r:id="rId194" xr:uid="{00000000-0004-0000-0000-0000C1000000}"/>
    <hyperlink ref="B253" r:id="rId195" xr:uid="{00000000-0004-0000-0000-0000C2000000}"/>
    <hyperlink ref="B273" r:id="rId196" xr:uid="{00000000-0004-0000-0000-0000C3000000}"/>
    <hyperlink ref="B274" r:id="rId197" xr:uid="{00000000-0004-0000-0000-0000C4000000}"/>
    <hyperlink ref="B275" r:id="rId198" xr:uid="{00000000-0004-0000-0000-0000C5000000}"/>
    <hyperlink ref="B276" r:id="rId199" xr:uid="{00000000-0004-0000-0000-0000C6000000}"/>
    <hyperlink ref="B278" r:id="rId200" xr:uid="{00000000-0004-0000-0000-0000C7000000}"/>
    <hyperlink ref="B279" r:id="rId201" xr:uid="{00000000-0004-0000-0000-0000C8000000}"/>
    <hyperlink ref="B280" r:id="rId202" xr:uid="{00000000-0004-0000-0000-0000C9000000}"/>
    <hyperlink ref="B281" r:id="rId203" xr:uid="{00000000-0004-0000-0000-0000CA000000}"/>
    <hyperlink ref="B282" r:id="rId204" xr:uid="{00000000-0004-0000-0000-0000CB000000}"/>
    <hyperlink ref="B283" r:id="rId205" xr:uid="{00000000-0004-0000-0000-0000CC000000}"/>
    <hyperlink ref="B284" r:id="rId206" xr:uid="{00000000-0004-0000-0000-0000CD000000}"/>
    <hyperlink ref="B285" r:id="rId207" xr:uid="{00000000-0004-0000-0000-0000CE000000}"/>
    <hyperlink ref="B286" r:id="rId208" xr:uid="{00000000-0004-0000-0000-0000CF000000}"/>
    <hyperlink ref="B287" r:id="rId209" xr:uid="{00000000-0004-0000-0000-0000D0000000}"/>
    <hyperlink ref="B288" r:id="rId210" xr:uid="{00000000-0004-0000-0000-0000D1000000}"/>
    <hyperlink ref="B290" r:id="rId211" xr:uid="{00000000-0004-0000-0000-0000D2000000}"/>
    <hyperlink ref="B291" r:id="rId212" xr:uid="{00000000-0004-0000-0000-0000D3000000}"/>
    <hyperlink ref="B292" r:id="rId213" xr:uid="{00000000-0004-0000-0000-0000D4000000}"/>
    <hyperlink ref="B293" r:id="rId214" xr:uid="{00000000-0004-0000-0000-0000D5000000}"/>
    <hyperlink ref="B294" r:id="rId215" xr:uid="{00000000-0004-0000-0000-0000D6000000}"/>
    <hyperlink ref="B295" r:id="rId216" xr:uid="{00000000-0004-0000-0000-0000D7000000}"/>
    <hyperlink ref="B296" r:id="rId217" xr:uid="{00000000-0004-0000-0000-0000D8000000}"/>
    <hyperlink ref="B297" r:id="rId218" xr:uid="{00000000-0004-0000-0000-0000D9000000}"/>
    <hyperlink ref="B298" r:id="rId219" xr:uid="{00000000-0004-0000-0000-0000DA000000}"/>
    <hyperlink ref="B299" r:id="rId220" xr:uid="{00000000-0004-0000-0000-0000DB000000}"/>
    <hyperlink ref="B324" r:id="rId221" xr:uid="{00000000-0004-0000-0000-0000DC000000}"/>
    <hyperlink ref="B325" r:id="rId222" xr:uid="{00000000-0004-0000-0000-0000DD000000}"/>
    <hyperlink ref="B326" r:id="rId223" xr:uid="{00000000-0004-0000-0000-0000DE000000}"/>
    <hyperlink ref="B327" r:id="rId224" xr:uid="{00000000-0004-0000-0000-0000DF000000}"/>
    <hyperlink ref="B328" r:id="rId225" xr:uid="{00000000-0004-0000-0000-0000E0000000}"/>
    <hyperlink ref="B329" r:id="rId226" xr:uid="{00000000-0004-0000-0000-0000E1000000}"/>
    <hyperlink ref="B330" r:id="rId227" xr:uid="{00000000-0004-0000-0000-0000E2000000}"/>
    <hyperlink ref="B331" r:id="rId228" xr:uid="{00000000-0004-0000-0000-0000E3000000}"/>
    <hyperlink ref="B332" r:id="rId229" xr:uid="{00000000-0004-0000-0000-0000E4000000}"/>
    <hyperlink ref="B333" r:id="rId230" xr:uid="{00000000-0004-0000-0000-0000E5000000}"/>
    <hyperlink ref="B334" r:id="rId231" xr:uid="{00000000-0004-0000-0000-0000E6000000}"/>
    <hyperlink ref="B335" r:id="rId232" xr:uid="{00000000-0004-0000-0000-0000E7000000}"/>
    <hyperlink ref="B336" r:id="rId233" xr:uid="{00000000-0004-0000-0000-0000E8000000}"/>
    <hyperlink ref="B337" r:id="rId234" xr:uid="{00000000-0004-0000-0000-0000E9000000}"/>
    <hyperlink ref="B338" r:id="rId235" xr:uid="{00000000-0004-0000-0000-0000EA000000}"/>
    <hyperlink ref="B339" r:id="rId236" xr:uid="{00000000-0004-0000-0000-0000EB000000}"/>
    <hyperlink ref="B340" r:id="rId237" xr:uid="{00000000-0004-0000-0000-0000EC000000}"/>
    <hyperlink ref="B341" r:id="rId238" xr:uid="{00000000-0004-0000-0000-0000ED000000}"/>
    <hyperlink ref="B342" r:id="rId239" xr:uid="{00000000-0004-0000-0000-0000EE000000}"/>
    <hyperlink ref="B343" r:id="rId240" xr:uid="{00000000-0004-0000-0000-0000EF000000}"/>
    <hyperlink ref="B344" r:id="rId241" xr:uid="{00000000-0004-0000-0000-0000F0000000}"/>
    <hyperlink ref="B345" r:id="rId242" xr:uid="{00000000-0004-0000-0000-0000F1000000}"/>
    <hyperlink ref="B346" r:id="rId243" xr:uid="{00000000-0004-0000-0000-0000F2000000}"/>
    <hyperlink ref="B347" r:id="rId244" xr:uid="{00000000-0004-0000-0000-0000F3000000}"/>
    <hyperlink ref="B348" r:id="rId245" xr:uid="{00000000-0004-0000-0000-0000F4000000}"/>
    <hyperlink ref="B349" r:id="rId246" xr:uid="{00000000-0004-0000-0000-0000F5000000}"/>
    <hyperlink ref="B350" r:id="rId247" xr:uid="{00000000-0004-0000-0000-0000F6000000}"/>
    <hyperlink ref="B351" r:id="rId248" xr:uid="{00000000-0004-0000-0000-0000F7000000}"/>
    <hyperlink ref="B352" r:id="rId249" xr:uid="{00000000-0004-0000-0000-0000F8000000}"/>
    <hyperlink ref="B353" r:id="rId250" xr:uid="{00000000-0004-0000-0000-0000F9000000}"/>
    <hyperlink ref="B354" r:id="rId251" xr:uid="{00000000-0004-0000-0000-0000FA000000}"/>
    <hyperlink ref="B355" r:id="rId252" xr:uid="{00000000-0004-0000-0000-0000FB000000}"/>
    <hyperlink ref="B356" r:id="rId253" xr:uid="{00000000-0004-0000-0000-0000FC000000}"/>
    <hyperlink ref="B357" r:id="rId254" xr:uid="{00000000-0004-0000-0000-0000FD000000}"/>
    <hyperlink ref="B358" r:id="rId255" xr:uid="{00000000-0004-0000-0000-0000FE000000}"/>
    <hyperlink ref="B359" r:id="rId256" xr:uid="{00000000-0004-0000-0000-0000FF000000}"/>
    <hyperlink ref="B360" r:id="rId257" xr:uid="{00000000-0004-0000-0000-000000010000}"/>
    <hyperlink ref="B361" r:id="rId258" xr:uid="{00000000-0004-0000-0000-000001010000}"/>
    <hyperlink ref="B362" r:id="rId259" xr:uid="{00000000-0004-0000-0000-000002010000}"/>
    <hyperlink ref="B364" r:id="rId260" xr:uid="{00000000-0004-0000-0000-000003010000}"/>
    <hyperlink ref="B365" r:id="rId261" xr:uid="{00000000-0004-0000-0000-000004010000}"/>
    <hyperlink ref="B366" r:id="rId262" xr:uid="{00000000-0004-0000-0000-000005010000}"/>
    <hyperlink ref="B367" r:id="rId263" xr:uid="{00000000-0004-0000-0000-000006010000}"/>
    <hyperlink ref="B368" r:id="rId264" xr:uid="{00000000-0004-0000-0000-000007010000}"/>
    <hyperlink ref="B369" r:id="rId265" xr:uid="{00000000-0004-0000-0000-000008010000}"/>
    <hyperlink ref="B370" r:id="rId266" xr:uid="{00000000-0004-0000-0000-000009010000}"/>
    <hyperlink ref="B371" r:id="rId267" xr:uid="{00000000-0004-0000-0000-00000A010000}"/>
    <hyperlink ref="B373" r:id="rId268" xr:uid="{00000000-0004-0000-0000-00000B010000}"/>
    <hyperlink ref="B374" r:id="rId269" xr:uid="{00000000-0004-0000-0000-00000C010000}"/>
    <hyperlink ref="B375" r:id="rId270" xr:uid="{00000000-0004-0000-0000-00000D010000}"/>
    <hyperlink ref="B376" r:id="rId271" xr:uid="{00000000-0004-0000-0000-00000E010000}"/>
    <hyperlink ref="B377" r:id="rId272" xr:uid="{00000000-0004-0000-0000-00000F010000}"/>
    <hyperlink ref="B378" r:id="rId273" xr:uid="{00000000-0004-0000-0000-000010010000}"/>
    <hyperlink ref="B379" r:id="rId274" xr:uid="{00000000-0004-0000-0000-000011010000}"/>
    <hyperlink ref="B380" r:id="rId275" xr:uid="{00000000-0004-0000-0000-000012010000}"/>
    <hyperlink ref="B381" r:id="rId276" xr:uid="{00000000-0004-0000-0000-000013010000}"/>
    <hyperlink ref="B382" r:id="rId277" xr:uid="{00000000-0004-0000-0000-000014010000}"/>
    <hyperlink ref="B383" r:id="rId278" xr:uid="{00000000-0004-0000-0000-000015010000}"/>
    <hyperlink ref="B384" r:id="rId279" xr:uid="{00000000-0004-0000-0000-000016010000}"/>
    <hyperlink ref="B385" r:id="rId280" xr:uid="{00000000-0004-0000-0000-000017010000}"/>
    <hyperlink ref="B386" r:id="rId281" xr:uid="{00000000-0004-0000-0000-000018010000}"/>
    <hyperlink ref="B387" r:id="rId282" xr:uid="{00000000-0004-0000-0000-000019010000}"/>
    <hyperlink ref="B388" r:id="rId283" xr:uid="{00000000-0004-0000-0000-00001A010000}"/>
    <hyperlink ref="B389" r:id="rId284" xr:uid="{00000000-0004-0000-0000-00001B010000}"/>
    <hyperlink ref="B390" r:id="rId285" xr:uid="{00000000-0004-0000-0000-00001C010000}"/>
    <hyperlink ref="B391" r:id="rId286" xr:uid="{00000000-0004-0000-0000-00001D010000}"/>
    <hyperlink ref="B392" r:id="rId287" xr:uid="{00000000-0004-0000-0000-00001E010000}"/>
    <hyperlink ref="B393" r:id="rId288" xr:uid="{00000000-0004-0000-0000-00001F010000}"/>
    <hyperlink ref="B394" r:id="rId289" xr:uid="{00000000-0004-0000-0000-000020010000}"/>
    <hyperlink ref="B395" r:id="rId290" xr:uid="{00000000-0004-0000-0000-000021010000}"/>
    <hyperlink ref="B396" r:id="rId291" xr:uid="{00000000-0004-0000-0000-000022010000}"/>
    <hyperlink ref="B397" r:id="rId292" xr:uid="{00000000-0004-0000-0000-000023010000}"/>
    <hyperlink ref="B398" r:id="rId293" xr:uid="{00000000-0004-0000-0000-000024010000}"/>
    <hyperlink ref="B399" r:id="rId294" xr:uid="{00000000-0004-0000-0000-000025010000}"/>
    <hyperlink ref="B400" r:id="rId295" xr:uid="{00000000-0004-0000-0000-000026010000}"/>
    <hyperlink ref="B401" r:id="rId296" xr:uid="{00000000-0004-0000-0000-000027010000}"/>
    <hyperlink ref="B402" r:id="rId297" xr:uid="{00000000-0004-0000-0000-000028010000}"/>
    <hyperlink ref="B403" r:id="rId298" xr:uid="{00000000-0004-0000-0000-000029010000}"/>
    <hyperlink ref="B404" r:id="rId299" xr:uid="{00000000-0004-0000-0000-00002A010000}"/>
    <hyperlink ref="B405" r:id="rId300" xr:uid="{00000000-0004-0000-0000-00002B010000}"/>
    <hyperlink ref="B406" r:id="rId301" xr:uid="{00000000-0004-0000-0000-00002C010000}"/>
    <hyperlink ref="B407" r:id="rId302" xr:uid="{00000000-0004-0000-0000-00002D010000}"/>
    <hyperlink ref="B408" r:id="rId303" xr:uid="{00000000-0004-0000-0000-00002E010000}"/>
    <hyperlink ref="B409" r:id="rId304" xr:uid="{00000000-0004-0000-0000-00002F010000}"/>
    <hyperlink ref="B410" r:id="rId305" xr:uid="{00000000-0004-0000-0000-000030010000}"/>
    <hyperlink ref="B411" r:id="rId306" xr:uid="{00000000-0004-0000-0000-000031010000}"/>
    <hyperlink ref="B412" r:id="rId307" xr:uid="{00000000-0004-0000-0000-000032010000}"/>
    <hyperlink ref="B413" r:id="rId308" xr:uid="{00000000-0004-0000-0000-000033010000}"/>
    <hyperlink ref="B414" r:id="rId309" xr:uid="{00000000-0004-0000-0000-000034010000}"/>
    <hyperlink ref="B415" r:id="rId310" xr:uid="{00000000-0004-0000-0000-000035010000}"/>
    <hyperlink ref="B416" r:id="rId311" xr:uid="{00000000-0004-0000-0000-000036010000}"/>
    <hyperlink ref="B417" r:id="rId312" xr:uid="{00000000-0004-0000-0000-000037010000}"/>
    <hyperlink ref="B418" r:id="rId313" xr:uid="{00000000-0004-0000-0000-000038010000}"/>
    <hyperlink ref="B419" r:id="rId314" xr:uid="{00000000-0004-0000-0000-000039010000}"/>
    <hyperlink ref="B420" r:id="rId315" xr:uid="{00000000-0004-0000-0000-00003A010000}"/>
    <hyperlink ref="B421" r:id="rId316" xr:uid="{00000000-0004-0000-0000-00003B010000}"/>
    <hyperlink ref="B422" r:id="rId317" xr:uid="{00000000-0004-0000-0000-00003C010000}"/>
    <hyperlink ref="B423" r:id="rId318" xr:uid="{00000000-0004-0000-0000-00003D010000}"/>
    <hyperlink ref="B424" r:id="rId319" xr:uid="{00000000-0004-0000-0000-00003E010000}"/>
    <hyperlink ref="B425" r:id="rId320" xr:uid="{00000000-0004-0000-0000-00003F010000}"/>
    <hyperlink ref="B426" r:id="rId321" xr:uid="{00000000-0004-0000-0000-000040010000}"/>
    <hyperlink ref="B427" r:id="rId322" xr:uid="{00000000-0004-0000-0000-000041010000}"/>
    <hyperlink ref="B428" r:id="rId323" xr:uid="{00000000-0004-0000-0000-000042010000}"/>
    <hyperlink ref="B429" r:id="rId324" xr:uid="{00000000-0004-0000-0000-000043010000}"/>
    <hyperlink ref="B430" r:id="rId325" xr:uid="{00000000-0004-0000-0000-000044010000}"/>
    <hyperlink ref="B431" r:id="rId326" xr:uid="{00000000-0004-0000-0000-000045010000}"/>
    <hyperlink ref="B432" r:id="rId327" xr:uid="{00000000-0004-0000-0000-000046010000}"/>
    <hyperlink ref="B433" r:id="rId328" xr:uid="{00000000-0004-0000-0000-000047010000}"/>
    <hyperlink ref="B434" r:id="rId329" xr:uid="{00000000-0004-0000-0000-000048010000}"/>
    <hyperlink ref="B435" r:id="rId330" xr:uid="{00000000-0004-0000-0000-000049010000}"/>
    <hyperlink ref="B436" r:id="rId331" xr:uid="{00000000-0004-0000-0000-00004A010000}"/>
    <hyperlink ref="B437" r:id="rId332" xr:uid="{00000000-0004-0000-0000-00004B010000}"/>
    <hyperlink ref="B438" r:id="rId333" xr:uid="{00000000-0004-0000-0000-00004C010000}"/>
    <hyperlink ref="B439" r:id="rId334" xr:uid="{00000000-0004-0000-0000-00004D010000}"/>
    <hyperlink ref="B440" r:id="rId335" xr:uid="{00000000-0004-0000-0000-00004E010000}"/>
    <hyperlink ref="B441" r:id="rId336" xr:uid="{00000000-0004-0000-0000-00004F010000}"/>
    <hyperlink ref="B442" r:id="rId337" xr:uid="{00000000-0004-0000-0000-000050010000}"/>
    <hyperlink ref="B443" r:id="rId338" xr:uid="{00000000-0004-0000-0000-000051010000}"/>
    <hyperlink ref="B444" r:id="rId339" xr:uid="{00000000-0004-0000-0000-000052010000}"/>
    <hyperlink ref="B445" r:id="rId340" xr:uid="{00000000-0004-0000-0000-000053010000}"/>
    <hyperlink ref="B446" r:id="rId341" xr:uid="{00000000-0004-0000-0000-000054010000}"/>
    <hyperlink ref="B447" r:id="rId342" xr:uid="{00000000-0004-0000-0000-000055010000}"/>
    <hyperlink ref="B448" r:id="rId343" xr:uid="{00000000-0004-0000-0000-000056010000}"/>
    <hyperlink ref="B449" r:id="rId344" xr:uid="{00000000-0004-0000-0000-000057010000}"/>
    <hyperlink ref="B450" r:id="rId345" xr:uid="{00000000-0004-0000-0000-000058010000}"/>
    <hyperlink ref="B451" r:id="rId346" xr:uid="{00000000-0004-0000-0000-000059010000}"/>
    <hyperlink ref="B452" r:id="rId347" xr:uid="{00000000-0004-0000-0000-00005A010000}"/>
    <hyperlink ref="B453" r:id="rId348" xr:uid="{00000000-0004-0000-0000-00005B010000}"/>
    <hyperlink ref="B454" r:id="rId349" xr:uid="{00000000-0004-0000-0000-00005C010000}"/>
    <hyperlink ref="B455" r:id="rId350" xr:uid="{00000000-0004-0000-0000-00005D010000}"/>
    <hyperlink ref="B456" r:id="rId351" xr:uid="{00000000-0004-0000-0000-00005E010000}"/>
    <hyperlink ref="B457" r:id="rId352" xr:uid="{00000000-0004-0000-0000-00005F010000}"/>
    <hyperlink ref="B458" r:id="rId353" xr:uid="{00000000-0004-0000-0000-000060010000}"/>
    <hyperlink ref="B221" r:id="rId354" xr:uid="{F76B6CC9-8CA0-48E6-8917-537449B3A2F9}"/>
    <hyperlink ref="B220" r:id="rId355" xr:uid="{F10FBDA6-8798-4149-88E4-342BB44F0C52}"/>
  </hyperlinks>
  <pageMargins left="0.7" right="0.7" top="0.75" bottom="0.75" header="0" footer="0"/>
  <pageSetup orientation="portrait" r:id="rId356"/>
  <drawing r:id="rId3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4140625" defaultRowHeight="15" customHeight="1" x14ac:dyDescent="0.3"/>
  <cols>
    <col min="1" max="1" width="9.5546875" customWidth="1"/>
    <col min="2" max="2" width="3.44140625" customWidth="1"/>
    <col min="3" max="3" width="62.44140625" customWidth="1"/>
    <col min="4" max="4" width="3.44140625" customWidth="1"/>
    <col min="5" max="5" width="5.33203125" customWidth="1"/>
    <col min="6" max="6" width="12.88671875" customWidth="1"/>
    <col min="7" max="8" width="3.5546875" customWidth="1"/>
    <col min="9" max="26" width="3.44140625" customWidth="1"/>
  </cols>
  <sheetData>
    <row r="1" spans="1:26" ht="14.4" x14ac:dyDescent="0.3">
      <c r="A1" s="299" t="s">
        <v>880</v>
      </c>
      <c r="B1" s="299" t="s">
        <v>881</v>
      </c>
      <c r="C1" s="299" t="s">
        <v>882</v>
      </c>
      <c r="D1" s="299" t="s">
        <v>883</v>
      </c>
      <c r="E1" s="299" t="s">
        <v>884</v>
      </c>
      <c r="F1" s="300" t="s">
        <v>885</v>
      </c>
      <c r="G1" s="301" t="s">
        <v>7</v>
      </c>
      <c r="H1" s="301" t="s">
        <v>886</v>
      </c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4.4" x14ac:dyDescent="0.3">
      <c r="A2" s="302" t="s">
        <v>887</v>
      </c>
      <c r="B2" s="302" t="s">
        <v>21</v>
      </c>
      <c r="C2" s="302" t="s">
        <v>22</v>
      </c>
      <c r="D2" s="302" t="s">
        <v>888</v>
      </c>
      <c r="E2" s="302">
        <v>140</v>
      </c>
      <c r="F2" s="303" t="s">
        <v>889</v>
      </c>
      <c r="G2" s="304">
        <v>1.5</v>
      </c>
      <c r="H2" s="304" t="s">
        <v>890</v>
      </c>
    </row>
    <row r="3" spans="1:26" ht="14.4" x14ac:dyDescent="0.3">
      <c r="A3" s="302" t="s">
        <v>887</v>
      </c>
      <c r="B3" s="302" t="s">
        <v>24</v>
      </c>
      <c r="C3" s="302" t="s">
        <v>25</v>
      </c>
      <c r="D3" s="302" t="s">
        <v>888</v>
      </c>
      <c r="E3" s="302">
        <v>420</v>
      </c>
      <c r="F3" s="303" t="s">
        <v>891</v>
      </c>
      <c r="G3" s="304" t="s">
        <v>892</v>
      </c>
      <c r="H3" s="304" t="s">
        <v>893</v>
      </c>
    </row>
    <row r="4" spans="1:26" ht="14.4" x14ac:dyDescent="0.3">
      <c r="A4" s="302" t="s">
        <v>887</v>
      </c>
      <c r="B4" s="302" t="s">
        <v>26</v>
      </c>
      <c r="C4" s="302" t="s">
        <v>27</v>
      </c>
      <c r="D4" s="302" t="s">
        <v>888</v>
      </c>
      <c r="E4" s="302">
        <v>727</v>
      </c>
      <c r="F4" s="303">
        <v>2000000056814</v>
      </c>
      <c r="G4" s="304" t="s">
        <v>894</v>
      </c>
      <c r="H4" s="304" t="s">
        <v>895</v>
      </c>
    </row>
    <row r="5" spans="1:26" ht="14.4" x14ac:dyDescent="0.3">
      <c r="A5" s="302" t="s">
        <v>896</v>
      </c>
      <c r="B5" s="302" t="s">
        <v>29</v>
      </c>
      <c r="C5" s="302" t="s">
        <v>30</v>
      </c>
      <c r="D5" s="302" t="s">
        <v>888</v>
      </c>
      <c r="E5" s="302">
        <v>140</v>
      </c>
      <c r="F5" s="303" t="s">
        <v>897</v>
      </c>
      <c r="G5" s="304">
        <v>1.5</v>
      </c>
      <c r="H5" s="304" t="s">
        <v>890</v>
      </c>
    </row>
    <row r="6" spans="1:26" ht="14.4" x14ac:dyDescent="0.3">
      <c r="A6" s="302" t="s">
        <v>896</v>
      </c>
      <c r="B6" s="302" t="s">
        <v>31</v>
      </c>
      <c r="C6" s="302" t="s">
        <v>32</v>
      </c>
      <c r="D6" s="302" t="s">
        <v>888</v>
      </c>
      <c r="E6" s="302">
        <v>420</v>
      </c>
      <c r="F6" s="303" t="s">
        <v>898</v>
      </c>
      <c r="G6" s="304" t="s">
        <v>892</v>
      </c>
      <c r="H6" s="304" t="s">
        <v>893</v>
      </c>
    </row>
    <row r="7" spans="1:26" ht="14.4" x14ac:dyDescent="0.3">
      <c r="A7" s="302" t="s">
        <v>896</v>
      </c>
      <c r="B7" s="302" t="s">
        <v>33</v>
      </c>
      <c r="C7" s="302" t="s">
        <v>34</v>
      </c>
      <c r="D7" s="302" t="s">
        <v>888</v>
      </c>
      <c r="E7" s="302">
        <v>727</v>
      </c>
      <c r="F7" s="303">
        <v>2000000056807</v>
      </c>
      <c r="G7" s="304" t="s">
        <v>894</v>
      </c>
      <c r="H7" s="304" t="s">
        <v>895</v>
      </c>
    </row>
    <row r="8" spans="1:26" ht="14.4" x14ac:dyDescent="0.3">
      <c r="A8" s="302" t="s">
        <v>887</v>
      </c>
      <c r="B8" s="302" t="s">
        <v>41</v>
      </c>
      <c r="C8" s="302" t="s">
        <v>42</v>
      </c>
      <c r="D8" s="302" t="s">
        <v>888</v>
      </c>
      <c r="E8" s="302">
        <v>133</v>
      </c>
      <c r="F8" s="303" t="s">
        <v>899</v>
      </c>
      <c r="G8" s="304">
        <v>1.5</v>
      </c>
      <c r="H8" s="304" t="s">
        <v>890</v>
      </c>
    </row>
    <row r="9" spans="1:26" ht="14.4" x14ac:dyDescent="0.3">
      <c r="A9" s="302" t="s">
        <v>887</v>
      </c>
      <c r="B9" s="302" t="s">
        <v>43</v>
      </c>
      <c r="C9" s="302" t="s">
        <v>44</v>
      </c>
      <c r="D9" s="302" t="s">
        <v>888</v>
      </c>
      <c r="E9" s="302">
        <v>393</v>
      </c>
      <c r="F9" s="303" t="s">
        <v>900</v>
      </c>
      <c r="G9" s="304" t="s">
        <v>892</v>
      </c>
      <c r="H9" s="304" t="s">
        <v>893</v>
      </c>
    </row>
    <row r="10" spans="1:26" ht="14.4" x14ac:dyDescent="0.3">
      <c r="A10" s="302" t="s">
        <v>887</v>
      </c>
      <c r="B10" s="302" t="s">
        <v>45</v>
      </c>
      <c r="C10" s="302" t="s">
        <v>46</v>
      </c>
      <c r="D10" s="302" t="s">
        <v>888</v>
      </c>
      <c r="E10" s="302">
        <v>662</v>
      </c>
      <c r="F10" s="303">
        <v>2000000000442</v>
      </c>
      <c r="G10" s="304" t="s">
        <v>894</v>
      </c>
      <c r="H10" s="304" t="s">
        <v>895</v>
      </c>
    </row>
    <row r="11" spans="1:26" ht="14.4" x14ac:dyDescent="0.3">
      <c r="A11" s="302" t="s">
        <v>887</v>
      </c>
      <c r="B11" s="302" t="s">
        <v>47</v>
      </c>
      <c r="C11" s="302" t="s">
        <v>48</v>
      </c>
      <c r="D11" s="302" t="s">
        <v>888</v>
      </c>
      <c r="E11" s="302">
        <v>134</v>
      </c>
      <c r="F11" s="303" t="s">
        <v>901</v>
      </c>
      <c r="G11" s="304">
        <v>1.5</v>
      </c>
      <c r="H11" s="304" t="s">
        <v>890</v>
      </c>
    </row>
    <row r="12" spans="1:26" ht="14.4" x14ac:dyDescent="0.3">
      <c r="A12" s="302" t="s">
        <v>887</v>
      </c>
      <c r="B12" s="302" t="s">
        <v>49</v>
      </c>
      <c r="C12" s="302" t="s">
        <v>50</v>
      </c>
      <c r="D12" s="302" t="s">
        <v>888</v>
      </c>
      <c r="E12" s="302">
        <v>398</v>
      </c>
      <c r="F12" s="303" t="s">
        <v>902</v>
      </c>
      <c r="G12" s="304" t="s">
        <v>892</v>
      </c>
      <c r="H12" s="304" t="s">
        <v>893</v>
      </c>
    </row>
    <row r="13" spans="1:26" ht="14.4" x14ac:dyDescent="0.3">
      <c r="A13" s="302" t="s">
        <v>887</v>
      </c>
      <c r="B13" s="302" t="s">
        <v>51</v>
      </c>
      <c r="C13" s="302" t="s">
        <v>52</v>
      </c>
      <c r="D13" s="302" t="s">
        <v>888</v>
      </c>
      <c r="E13" s="302">
        <v>674</v>
      </c>
      <c r="F13" s="303">
        <v>2000000000312</v>
      </c>
      <c r="G13" s="304" t="s">
        <v>894</v>
      </c>
      <c r="H13" s="304" t="s">
        <v>895</v>
      </c>
    </row>
    <row r="14" spans="1:26" ht="14.4" x14ac:dyDescent="0.3">
      <c r="A14" s="302" t="s">
        <v>896</v>
      </c>
      <c r="B14" s="302" t="s">
        <v>53</v>
      </c>
      <c r="C14" s="302" t="s">
        <v>54</v>
      </c>
      <c r="D14" s="302" t="s">
        <v>888</v>
      </c>
      <c r="E14" s="302">
        <v>138</v>
      </c>
      <c r="F14" s="303" t="s">
        <v>903</v>
      </c>
      <c r="G14" s="304">
        <v>1.5</v>
      </c>
      <c r="H14" s="304" t="s">
        <v>890</v>
      </c>
    </row>
    <row r="15" spans="1:26" ht="14.4" x14ac:dyDescent="0.3">
      <c r="A15" s="302" t="s">
        <v>896</v>
      </c>
      <c r="B15" s="302" t="s">
        <v>55</v>
      </c>
      <c r="C15" s="302" t="s">
        <v>56</v>
      </c>
      <c r="D15" s="302" t="s">
        <v>888</v>
      </c>
      <c r="E15" s="302">
        <v>412</v>
      </c>
      <c r="F15" s="303" t="s">
        <v>904</v>
      </c>
      <c r="G15" s="304" t="s">
        <v>892</v>
      </c>
      <c r="H15" s="304" t="s">
        <v>893</v>
      </c>
    </row>
    <row r="16" spans="1:26" ht="14.4" x14ac:dyDescent="0.3">
      <c r="A16" s="302" t="s">
        <v>896</v>
      </c>
      <c r="B16" s="302" t="s">
        <v>57</v>
      </c>
      <c r="C16" s="302" t="s">
        <v>58</v>
      </c>
      <c r="D16" s="302" t="s">
        <v>888</v>
      </c>
      <c r="E16" s="302">
        <v>710</v>
      </c>
      <c r="F16" s="303">
        <v>2000000000480</v>
      </c>
      <c r="G16" s="304" t="s">
        <v>894</v>
      </c>
      <c r="H16" s="304" t="s">
        <v>895</v>
      </c>
    </row>
    <row r="17" spans="1:8" ht="14.4" x14ac:dyDescent="0.3">
      <c r="A17" s="302" t="s">
        <v>896</v>
      </c>
      <c r="B17" s="302" t="s">
        <v>59</v>
      </c>
      <c r="C17" s="302" t="s">
        <v>60</v>
      </c>
      <c r="D17" s="302" t="s">
        <v>888</v>
      </c>
      <c r="E17" s="302">
        <v>143</v>
      </c>
      <c r="F17" s="303" t="s">
        <v>905</v>
      </c>
      <c r="G17" s="304">
        <v>1.5</v>
      </c>
      <c r="H17" s="304" t="s">
        <v>890</v>
      </c>
    </row>
    <row r="18" spans="1:8" ht="14.4" x14ac:dyDescent="0.3">
      <c r="A18" s="302" t="s">
        <v>896</v>
      </c>
      <c r="B18" s="302" t="s">
        <v>61</v>
      </c>
      <c r="C18" s="302" t="s">
        <v>62</v>
      </c>
      <c r="D18" s="302" t="s">
        <v>888</v>
      </c>
      <c r="E18" s="302">
        <v>432</v>
      </c>
      <c r="F18" s="303" t="s">
        <v>906</v>
      </c>
      <c r="G18" s="304" t="s">
        <v>892</v>
      </c>
      <c r="H18" s="304" t="s">
        <v>893</v>
      </c>
    </row>
    <row r="19" spans="1:8" ht="14.4" x14ac:dyDescent="0.3">
      <c r="A19" s="302" t="s">
        <v>896</v>
      </c>
      <c r="B19" s="302" t="s">
        <v>63</v>
      </c>
      <c r="C19" s="302" t="s">
        <v>64</v>
      </c>
      <c r="D19" s="302" t="s">
        <v>888</v>
      </c>
      <c r="E19" s="302">
        <v>758</v>
      </c>
      <c r="F19" s="303">
        <v>2000000000626</v>
      </c>
      <c r="G19" s="304" t="s">
        <v>894</v>
      </c>
      <c r="H19" s="304" t="s">
        <v>895</v>
      </c>
    </row>
    <row r="20" spans="1:8" ht="14.4" x14ac:dyDescent="0.3">
      <c r="A20" s="302" t="s">
        <v>887</v>
      </c>
      <c r="B20" s="302" t="s">
        <v>65</v>
      </c>
      <c r="C20" s="302" t="s">
        <v>66</v>
      </c>
      <c r="D20" s="302" t="s">
        <v>888</v>
      </c>
      <c r="E20" s="302">
        <v>129</v>
      </c>
      <c r="F20" s="303" t="s">
        <v>907</v>
      </c>
      <c r="G20" s="304">
        <v>1.5</v>
      </c>
      <c r="H20" s="304" t="s">
        <v>890</v>
      </c>
    </row>
    <row r="21" spans="1:8" ht="15.75" customHeight="1" x14ac:dyDescent="0.3">
      <c r="A21" s="302" t="s">
        <v>887</v>
      </c>
      <c r="B21" s="302" t="s">
        <v>67</v>
      </c>
      <c r="C21" s="302" t="s">
        <v>68</v>
      </c>
      <c r="D21" s="302" t="s">
        <v>888</v>
      </c>
      <c r="E21" s="302">
        <v>375</v>
      </c>
      <c r="F21" s="303" t="s">
        <v>908</v>
      </c>
      <c r="G21" s="304" t="s">
        <v>892</v>
      </c>
      <c r="H21" s="304" t="s">
        <v>893</v>
      </c>
    </row>
    <row r="22" spans="1:8" ht="15.75" customHeight="1" x14ac:dyDescent="0.3">
      <c r="A22" s="302" t="s">
        <v>887</v>
      </c>
      <c r="B22" s="302" t="s">
        <v>69</v>
      </c>
      <c r="C22" s="302" t="s">
        <v>70</v>
      </c>
      <c r="D22" s="302" t="s">
        <v>888</v>
      </c>
      <c r="E22" s="302">
        <v>616</v>
      </c>
      <c r="F22" s="303">
        <v>2000000000084</v>
      </c>
      <c r="G22" s="304" t="s">
        <v>894</v>
      </c>
      <c r="H22" s="304" t="s">
        <v>895</v>
      </c>
    </row>
    <row r="23" spans="1:8" ht="15.75" customHeight="1" x14ac:dyDescent="0.3">
      <c r="A23" s="302" t="s">
        <v>896</v>
      </c>
      <c r="B23" s="302" t="s">
        <v>71</v>
      </c>
      <c r="C23" s="302" t="s">
        <v>72</v>
      </c>
      <c r="D23" s="302" t="s">
        <v>888</v>
      </c>
      <c r="E23" s="302">
        <v>129</v>
      </c>
      <c r="F23" s="303" t="s">
        <v>909</v>
      </c>
      <c r="G23" s="304">
        <v>1.5</v>
      </c>
      <c r="H23" s="304" t="s">
        <v>890</v>
      </c>
    </row>
    <row r="24" spans="1:8" ht="15.75" customHeight="1" x14ac:dyDescent="0.3">
      <c r="A24" s="302" t="s">
        <v>896</v>
      </c>
      <c r="B24" s="302" t="s">
        <v>73</v>
      </c>
      <c r="C24" s="302" t="s">
        <v>74</v>
      </c>
      <c r="D24" s="302" t="s">
        <v>888</v>
      </c>
      <c r="E24" s="302">
        <v>375</v>
      </c>
      <c r="F24" s="303" t="s">
        <v>910</v>
      </c>
      <c r="G24" s="304" t="s">
        <v>892</v>
      </c>
      <c r="H24" s="304" t="s">
        <v>893</v>
      </c>
    </row>
    <row r="25" spans="1:8" ht="15.75" customHeight="1" x14ac:dyDescent="0.3">
      <c r="A25" s="302" t="s">
        <v>896</v>
      </c>
      <c r="B25" s="302" t="s">
        <v>75</v>
      </c>
      <c r="C25" s="302" t="s">
        <v>76</v>
      </c>
      <c r="D25" s="302" t="s">
        <v>888</v>
      </c>
      <c r="E25" s="302">
        <v>617</v>
      </c>
      <c r="F25" s="303">
        <v>2000000059396</v>
      </c>
      <c r="G25" s="304" t="s">
        <v>894</v>
      </c>
      <c r="H25" s="304" t="s">
        <v>895</v>
      </c>
    </row>
    <row r="26" spans="1:8" ht="15.75" customHeight="1" x14ac:dyDescent="0.3">
      <c r="A26" s="302" t="s">
        <v>896</v>
      </c>
      <c r="B26" s="302" t="s">
        <v>77</v>
      </c>
      <c r="C26" s="302" t="s">
        <v>78</v>
      </c>
      <c r="D26" s="302" t="s">
        <v>888</v>
      </c>
      <c r="E26" s="302">
        <v>130</v>
      </c>
      <c r="F26" s="303" t="s">
        <v>911</v>
      </c>
      <c r="G26" s="304">
        <v>1.5</v>
      </c>
      <c r="H26" s="304" t="s">
        <v>890</v>
      </c>
    </row>
    <row r="27" spans="1:8" ht="15.75" customHeight="1" x14ac:dyDescent="0.3">
      <c r="A27" s="302" t="s">
        <v>896</v>
      </c>
      <c r="B27" s="302" t="s">
        <v>79</v>
      </c>
      <c r="C27" s="302" t="s">
        <v>80</v>
      </c>
      <c r="D27" s="302" t="s">
        <v>888</v>
      </c>
      <c r="E27" s="302">
        <v>380</v>
      </c>
      <c r="F27" s="303" t="s">
        <v>912</v>
      </c>
      <c r="G27" s="304" t="s">
        <v>892</v>
      </c>
      <c r="H27" s="304" t="s">
        <v>893</v>
      </c>
    </row>
    <row r="28" spans="1:8" ht="15.75" customHeight="1" x14ac:dyDescent="0.3">
      <c r="A28" s="302" t="s">
        <v>896</v>
      </c>
      <c r="B28" s="302" t="s">
        <v>81</v>
      </c>
      <c r="C28" s="302" t="s">
        <v>82</v>
      </c>
      <c r="D28" s="302" t="s">
        <v>888</v>
      </c>
      <c r="E28" s="302">
        <v>629</v>
      </c>
      <c r="F28" s="303">
        <v>2000000000749</v>
      </c>
      <c r="G28" s="304" t="s">
        <v>894</v>
      </c>
      <c r="H28" s="304" t="s">
        <v>895</v>
      </c>
    </row>
    <row r="29" spans="1:8" ht="15.75" customHeight="1" x14ac:dyDescent="0.3">
      <c r="A29" s="302" t="s">
        <v>887</v>
      </c>
      <c r="B29" s="302" t="s">
        <v>83</v>
      </c>
      <c r="C29" s="302" t="s">
        <v>84</v>
      </c>
      <c r="D29" s="302" t="s">
        <v>888</v>
      </c>
      <c r="E29" s="302">
        <v>129</v>
      </c>
      <c r="F29" s="303" t="s">
        <v>913</v>
      </c>
      <c r="G29" s="304">
        <v>1.5</v>
      </c>
      <c r="H29" s="304" t="s">
        <v>890</v>
      </c>
    </row>
    <row r="30" spans="1:8" ht="15.75" customHeight="1" x14ac:dyDescent="0.3">
      <c r="A30" s="302" t="s">
        <v>887</v>
      </c>
      <c r="B30" s="302" t="s">
        <v>85</v>
      </c>
      <c r="C30" s="302" t="s">
        <v>86</v>
      </c>
      <c r="D30" s="302" t="s">
        <v>888</v>
      </c>
      <c r="E30" s="302">
        <v>378</v>
      </c>
      <c r="F30" s="303" t="s">
        <v>914</v>
      </c>
      <c r="G30" s="304" t="s">
        <v>892</v>
      </c>
      <c r="H30" s="304" t="s">
        <v>893</v>
      </c>
    </row>
    <row r="31" spans="1:8" ht="15.75" customHeight="1" x14ac:dyDescent="0.3">
      <c r="A31" s="302" t="s">
        <v>887</v>
      </c>
      <c r="B31" s="302" t="s">
        <v>87</v>
      </c>
      <c r="C31" s="302" t="s">
        <v>88</v>
      </c>
      <c r="D31" s="302" t="s">
        <v>888</v>
      </c>
      <c r="E31" s="302">
        <v>624</v>
      </c>
      <c r="F31" s="303">
        <v>2000000000367</v>
      </c>
      <c r="G31" s="304" t="s">
        <v>894</v>
      </c>
      <c r="H31" s="304" t="s">
        <v>895</v>
      </c>
    </row>
    <row r="32" spans="1:8" ht="15.75" customHeight="1" x14ac:dyDescent="0.3">
      <c r="A32" s="302" t="s">
        <v>887</v>
      </c>
      <c r="B32" s="302" t="s">
        <v>89</v>
      </c>
      <c r="C32" s="302" t="s">
        <v>90</v>
      </c>
      <c r="D32" s="302" t="s">
        <v>888</v>
      </c>
      <c r="E32" s="302">
        <v>125</v>
      </c>
      <c r="F32" s="303" t="s">
        <v>915</v>
      </c>
      <c r="G32" s="304">
        <v>1.5</v>
      </c>
      <c r="H32" s="304" t="s">
        <v>890</v>
      </c>
    </row>
    <row r="33" spans="1:8" ht="15.75" customHeight="1" x14ac:dyDescent="0.3">
      <c r="A33" s="302" t="s">
        <v>887</v>
      </c>
      <c r="B33" s="302" t="s">
        <v>91</v>
      </c>
      <c r="C33" s="302" t="s">
        <v>92</v>
      </c>
      <c r="D33" s="302" t="s">
        <v>888</v>
      </c>
      <c r="E33" s="302">
        <v>360</v>
      </c>
      <c r="F33" s="303" t="s">
        <v>916</v>
      </c>
      <c r="G33" s="304" t="s">
        <v>892</v>
      </c>
      <c r="H33" s="304" t="s">
        <v>893</v>
      </c>
    </row>
    <row r="34" spans="1:8" ht="15.75" customHeight="1" x14ac:dyDescent="0.3">
      <c r="A34" s="302" t="s">
        <v>887</v>
      </c>
      <c r="B34" s="302" t="s">
        <v>93</v>
      </c>
      <c r="C34" s="302" t="s">
        <v>94</v>
      </c>
      <c r="D34" s="302" t="s">
        <v>888</v>
      </c>
      <c r="E34" s="302">
        <v>580</v>
      </c>
      <c r="F34" s="303">
        <v>2000000000183</v>
      </c>
      <c r="G34" s="304" t="s">
        <v>894</v>
      </c>
      <c r="H34" s="304" t="s">
        <v>895</v>
      </c>
    </row>
    <row r="35" spans="1:8" ht="15.75" customHeight="1" x14ac:dyDescent="0.3">
      <c r="A35" s="302" t="s">
        <v>887</v>
      </c>
      <c r="B35" s="302" t="s">
        <v>95</v>
      </c>
      <c r="C35" s="302" t="s">
        <v>96</v>
      </c>
      <c r="D35" s="302" t="s">
        <v>888</v>
      </c>
      <c r="E35" s="302">
        <v>128</v>
      </c>
      <c r="F35" s="303" t="s">
        <v>917</v>
      </c>
      <c r="G35" s="304">
        <v>1.5</v>
      </c>
      <c r="H35" s="304" t="s">
        <v>890</v>
      </c>
    </row>
    <row r="36" spans="1:8" ht="15.75" customHeight="1" x14ac:dyDescent="0.3">
      <c r="A36" s="302" t="s">
        <v>887</v>
      </c>
      <c r="B36" s="302" t="s">
        <v>97</v>
      </c>
      <c r="C36" s="302" t="s">
        <v>98</v>
      </c>
      <c r="D36" s="302" t="s">
        <v>888</v>
      </c>
      <c r="E36" s="302">
        <v>372</v>
      </c>
      <c r="F36" s="303" t="s">
        <v>918</v>
      </c>
      <c r="G36" s="304" t="s">
        <v>892</v>
      </c>
      <c r="H36" s="304" t="s">
        <v>893</v>
      </c>
    </row>
    <row r="37" spans="1:8" ht="15.75" customHeight="1" x14ac:dyDescent="0.3">
      <c r="A37" s="302" t="s">
        <v>887</v>
      </c>
      <c r="B37" s="302" t="s">
        <v>99</v>
      </c>
      <c r="C37" s="302" t="s">
        <v>100</v>
      </c>
      <c r="D37" s="302" t="s">
        <v>888</v>
      </c>
      <c r="E37" s="302">
        <v>610</v>
      </c>
      <c r="F37" s="303">
        <v>2000000058702</v>
      </c>
      <c r="G37" s="304" t="s">
        <v>894</v>
      </c>
      <c r="H37" s="304" t="s">
        <v>895</v>
      </c>
    </row>
    <row r="38" spans="1:8" ht="15.75" customHeight="1" x14ac:dyDescent="0.3">
      <c r="A38" s="302" t="s">
        <v>887</v>
      </c>
      <c r="B38" s="302" t="s">
        <v>116</v>
      </c>
      <c r="C38" s="302" t="s">
        <v>919</v>
      </c>
      <c r="D38" s="302" t="s">
        <v>888</v>
      </c>
      <c r="E38" s="302">
        <v>192</v>
      </c>
      <c r="F38" s="303" t="s">
        <v>920</v>
      </c>
      <c r="G38" s="304">
        <v>1.5</v>
      </c>
      <c r="H38" s="304" t="s">
        <v>890</v>
      </c>
    </row>
    <row r="39" spans="1:8" ht="15.75" customHeight="1" x14ac:dyDescent="0.3">
      <c r="A39" s="302" t="s">
        <v>887</v>
      </c>
      <c r="B39" s="302" t="s">
        <v>118</v>
      </c>
      <c r="C39" s="302" t="s">
        <v>921</v>
      </c>
      <c r="D39" s="302" t="s">
        <v>888</v>
      </c>
      <c r="E39" s="302">
        <v>624</v>
      </c>
      <c r="F39" s="303" t="s">
        <v>922</v>
      </c>
      <c r="G39" s="304" t="s">
        <v>892</v>
      </c>
      <c r="H39" s="304" t="s">
        <v>893</v>
      </c>
    </row>
    <row r="40" spans="1:8" ht="15.75" customHeight="1" x14ac:dyDescent="0.3">
      <c r="A40" s="302" t="s">
        <v>887</v>
      </c>
      <c r="B40" s="302" t="s">
        <v>120</v>
      </c>
      <c r="C40" s="302" t="s">
        <v>923</v>
      </c>
      <c r="D40" s="302" t="s">
        <v>888</v>
      </c>
      <c r="E40" s="302">
        <v>1218</v>
      </c>
      <c r="F40" s="303">
        <v>2000000032184</v>
      </c>
      <c r="G40" s="304" t="s">
        <v>894</v>
      </c>
      <c r="H40" s="304" t="s">
        <v>895</v>
      </c>
    </row>
    <row r="41" spans="1:8" ht="15.75" customHeight="1" x14ac:dyDescent="0.3">
      <c r="A41" s="302" t="s">
        <v>896</v>
      </c>
      <c r="B41" s="302" t="s">
        <v>122</v>
      </c>
      <c r="C41" s="302" t="s">
        <v>924</v>
      </c>
      <c r="D41" s="302" t="s">
        <v>888</v>
      </c>
      <c r="E41" s="302">
        <v>192</v>
      </c>
      <c r="F41" s="303" t="s">
        <v>925</v>
      </c>
      <c r="G41" s="304">
        <v>1.5</v>
      </c>
      <c r="H41" s="304" t="s">
        <v>890</v>
      </c>
    </row>
    <row r="42" spans="1:8" ht="15.75" customHeight="1" x14ac:dyDescent="0.3">
      <c r="A42" s="302" t="s">
        <v>896</v>
      </c>
      <c r="B42" s="302" t="s">
        <v>124</v>
      </c>
      <c r="C42" s="302" t="s">
        <v>926</v>
      </c>
      <c r="D42" s="302" t="s">
        <v>888</v>
      </c>
      <c r="E42" s="302">
        <v>628</v>
      </c>
      <c r="F42" s="303" t="s">
        <v>927</v>
      </c>
      <c r="G42" s="304" t="s">
        <v>892</v>
      </c>
      <c r="H42" s="304" t="s">
        <v>893</v>
      </c>
    </row>
    <row r="43" spans="1:8" ht="15.75" customHeight="1" x14ac:dyDescent="0.3">
      <c r="A43" s="302" t="s">
        <v>896</v>
      </c>
      <c r="B43" s="302" t="s">
        <v>126</v>
      </c>
      <c r="C43" s="302" t="s">
        <v>928</v>
      </c>
      <c r="D43" s="302" t="s">
        <v>888</v>
      </c>
      <c r="E43" s="302">
        <v>1230</v>
      </c>
      <c r="F43" s="303">
        <v>2000000032245</v>
      </c>
      <c r="G43" s="304" t="s">
        <v>894</v>
      </c>
      <c r="H43" s="304" t="s">
        <v>895</v>
      </c>
    </row>
    <row r="44" spans="1:8" ht="15.75" customHeight="1" x14ac:dyDescent="0.3">
      <c r="A44" s="302" t="s">
        <v>896</v>
      </c>
      <c r="B44" s="302" t="s">
        <v>128</v>
      </c>
      <c r="C44" s="302" t="s">
        <v>929</v>
      </c>
      <c r="D44" s="302" t="s">
        <v>888</v>
      </c>
      <c r="E44" s="302">
        <v>192</v>
      </c>
      <c r="F44" s="303" t="s">
        <v>930</v>
      </c>
      <c r="G44" s="304">
        <v>1.5</v>
      </c>
      <c r="H44" s="304" t="s">
        <v>890</v>
      </c>
    </row>
    <row r="45" spans="1:8" ht="15.75" customHeight="1" x14ac:dyDescent="0.3">
      <c r="A45" s="302" t="s">
        <v>896</v>
      </c>
      <c r="B45" s="302" t="s">
        <v>130</v>
      </c>
      <c r="C45" s="302" t="s">
        <v>931</v>
      </c>
      <c r="D45" s="302" t="s">
        <v>888</v>
      </c>
      <c r="E45" s="302">
        <v>628</v>
      </c>
      <c r="F45" s="303" t="s">
        <v>932</v>
      </c>
      <c r="G45" s="304" t="s">
        <v>892</v>
      </c>
      <c r="H45" s="304" t="s">
        <v>893</v>
      </c>
    </row>
    <row r="46" spans="1:8" ht="15.75" customHeight="1" x14ac:dyDescent="0.3">
      <c r="A46" s="302" t="s">
        <v>896</v>
      </c>
      <c r="B46" s="302" t="s">
        <v>132</v>
      </c>
      <c r="C46" s="302" t="s">
        <v>933</v>
      </c>
      <c r="D46" s="302" t="s">
        <v>888</v>
      </c>
      <c r="E46" s="302">
        <v>1230</v>
      </c>
      <c r="F46" s="303"/>
      <c r="G46" s="304" t="s">
        <v>894</v>
      </c>
      <c r="H46" s="304" t="s">
        <v>895</v>
      </c>
    </row>
    <row r="47" spans="1:8" ht="15.75" customHeight="1" x14ac:dyDescent="0.3">
      <c r="A47" s="302" t="s">
        <v>896</v>
      </c>
      <c r="B47" s="302" t="s">
        <v>146</v>
      </c>
      <c r="C47" s="302" t="s">
        <v>147</v>
      </c>
      <c r="D47" s="302" t="s">
        <v>888</v>
      </c>
      <c r="E47" s="302">
        <v>162</v>
      </c>
      <c r="F47" s="303" t="s">
        <v>934</v>
      </c>
      <c r="G47" s="304">
        <v>1.5</v>
      </c>
      <c r="H47" s="304" t="s">
        <v>890</v>
      </c>
    </row>
    <row r="48" spans="1:8" ht="15.75" customHeight="1" x14ac:dyDescent="0.3">
      <c r="A48" s="302" t="s">
        <v>896</v>
      </c>
      <c r="B48" s="302" t="s">
        <v>148</v>
      </c>
      <c r="C48" s="302" t="s">
        <v>149</v>
      </c>
      <c r="D48" s="302" t="s">
        <v>888</v>
      </c>
      <c r="E48" s="302">
        <v>508</v>
      </c>
      <c r="F48" s="303" t="s">
        <v>935</v>
      </c>
      <c r="G48" s="304" t="s">
        <v>892</v>
      </c>
      <c r="H48" s="304" t="s">
        <v>893</v>
      </c>
    </row>
    <row r="49" spans="1:8" ht="15.75" customHeight="1" x14ac:dyDescent="0.3">
      <c r="A49" s="302" t="s">
        <v>896</v>
      </c>
      <c r="B49" s="302" t="s">
        <v>936</v>
      </c>
      <c r="C49" s="302" t="s">
        <v>151</v>
      </c>
      <c r="D49" s="302" t="s">
        <v>888</v>
      </c>
      <c r="E49" s="302">
        <v>949</v>
      </c>
      <c r="F49" s="303"/>
      <c r="G49" s="304" t="s">
        <v>894</v>
      </c>
      <c r="H49" s="304" t="s">
        <v>895</v>
      </c>
    </row>
    <row r="50" spans="1:8" ht="15.75" customHeight="1" x14ac:dyDescent="0.3">
      <c r="A50" s="302" t="s">
        <v>896</v>
      </c>
      <c r="B50" s="302" t="s">
        <v>134</v>
      </c>
      <c r="C50" s="302" t="s">
        <v>937</v>
      </c>
      <c r="D50" s="302" t="s">
        <v>888</v>
      </c>
      <c r="E50" s="302">
        <v>206</v>
      </c>
      <c r="F50" s="303" t="s">
        <v>938</v>
      </c>
      <c r="G50" s="304">
        <v>1.5</v>
      </c>
      <c r="H50" s="304" t="s">
        <v>890</v>
      </c>
    </row>
    <row r="51" spans="1:8" ht="15.75" customHeight="1" x14ac:dyDescent="0.3">
      <c r="A51" s="302" t="s">
        <v>896</v>
      </c>
      <c r="B51" s="302" t="s">
        <v>136</v>
      </c>
      <c r="C51" s="302" t="s">
        <v>939</v>
      </c>
      <c r="D51" s="302" t="s">
        <v>888</v>
      </c>
      <c r="E51" s="302">
        <v>684</v>
      </c>
      <c r="F51" s="303" t="s">
        <v>940</v>
      </c>
      <c r="G51" s="304" t="s">
        <v>892</v>
      </c>
      <c r="H51" s="304" t="s">
        <v>893</v>
      </c>
    </row>
    <row r="52" spans="1:8" ht="15.75" customHeight="1" x14ac:dyDescent="0.3">
      <c r="A52" s="302" t="s">
        <v>896</v>
      </c>
      <c r="B52" s="302" t="s">
        <v>138</v>
      </c>
      <c r="C52" s="302" t="s">
        <v>941</v>
      </c>
      <c r="D52" s="302" t="s">
        <v>888</v>
      </c>
      <c r="E52" s="302">
        <v>1388</v>
      </c>
      <c r="F52" s="303">
        <v>2000000000176</v>
      </c>
      <c r="G52" s="304" t="s">
        <v>894</v>
      </c>
      <c r="H52" s="304" t="s">
        <v>895</v>
      </c>
    </row>
    <row r="53" spans="1:8" ht="15.75" customHeight="1" x14ac:dyDescent="0.3">
      <c r="A53" s="302" t="s">
        <v>896</v>
      </c>
      <c r="B53" s="302" t="s">
        <v>152</v>
      </c>
      <c r="C53" s="302" t="s">
        <v>942</v>
      </c>
      <c r="D53" s="302" t="s">
        <v>888</v>
      </c>
      <c r="E53" s="302">
        <v>206</v>
      </c>
      <c r="F53" s="303" t="s">
        <v>943</v>
      </c>
      <c r="G53" s="304">
        <v>1.5</v>
      </c>
      <c r="H53" s="304" t="s">
        <v>890</v>
      </c>
    </row>
    <row r="54" spans="1:8" ht="15.75" customHeight="1" x14ac:dyDescent="0.3">
      <c r="A54" s="302" t="s">
        <v>896</v>
      </c>
      <c r="B54" s="302" t="s">
        <v>154</v>
      </c>
      <c r="C54" s="302" t="s">
        <v>944</v>
      </c>
      <c r="D54" s="302" t="s">
        <v>888</v>
      </c>
      <c r="E54" s="302">
        <v>684</v>
      </c>
      <c r="F54" s="303" t="s">
        <v>945</v>
      </c>
      <c r="G54" s="304" t="s">
        <v>892</v>
      </c>
      <c r="H54" s="304" t="s">
        <v>893</v>
      </c>
    </row>
    <row r="55" spans="1:8" ht="15.75" customHeight="1" x14ac:dyDescent="0.3">
      <c r="A55" s="302" t="s">
        <v>896</v>
      </c>
      <c r="B55" s="302" t="s">
        <v>156</v>
      </c>
      <c r="C55" s="302" t="s">
        <v>946</v>
      </c>
      <c r="D55" s="302" t="s">
        <v>888</v>
      </c>
      <c r="E55" s="302">
        <v>1388</v>
      </c>
      <c r="F55" s="303">
        <v>2000000000404</v>
      </c>
      <c r="G55" s="304" t="s">
        <v>894</v>
      </c>
      <c r="H55" s="304" t="s">
        <v>895</v>
      </c>
    </row>
    <row r="56" spans="1:8" ht="15.75" customHeight="1" x14ac:dyDescent="0.3">
      <c r="A56" s="302" t="s">
        <v>896</v>
      </c>
      <c r="B56" s="302" t="s">
        <v>158</v>
      </c>
      <c r="C56" s="302" t="s">
        <v>947</v>
      </c>
      <c r="D56" s="302" t="s">
        <v>888</v>
      </c>
      <c r="E56" s="302">
        <v>206</v>
      </c>
      <c r="F56" s="303" t="s">
        <v>948</v>
      </c>
      <c r="G56" s="304">
        <v>1.5</v>
      </c>
      <c r="H56" s="304" t="s">
        <v>890</v>
      </c>
    </row>
    <row r="57" spans="1:8" ht="15.75" customHeight="1" x14ac:dyDescent="0.3">
      <c r="A57" s="302" t="s">
        <v>896</v>
      </c>
      <c r="B57" s="302" t="s">
        <v>160</v>
      </c>
      <c r="C57" s="302" t="s">
        <v>949</v>
      </c>
      <c r="D57" s="302" t="s">
        <v>888</v>
      </c>
      <c r="E57" s="302">
        <v>684</v>
      </c>
      <c r="F57" s="303" t="s">
        <v>950</v>
      </c>
      <c r="G57" s="304" t="s">
        <v>892</v>
      </c>
      <c r="H57" s="304" t="s">
        <v>893</v>
      </c>
    </row>
    <row r="58" spans="1:8" ht="15.75" customHeight="1" x14ac:dyDescent="0.3">
      <c r="A58" s="302" t="s">
        <v>896</v>
      </c>
      <c r="B58" s="302" t="s">
        <v>162</v>
      </c>
      <c r="C58" s="302" t="s">
        <v>951</v>
      </c>
      <c r="D58" s="302" t="s">
        <v>888</v>
      </c>
      <c r="E58" s="302">
        <v>1388</v>
      </c>
      <c r="F58" s="303">
        <v>2000000000619</v>
      </c>
      <c r="G58" s="304" t="s">
        <v>894</v>
      </c>
      <c r="H58" s="304" t="s">
        <v>895</v>
      </c>
    </row>
    <row r="59" spans="1:8" ht="15.75" customHeight="1" x14ac:dyDescent="0.3">
      <c r="A59" s="302" t="s">
        <v>952</v>
      </c>
      <c r="B59" s="302" t="s">
        <v>212</v>
      </c>
      <c r="C59" s="302" t="s">
        <v>213</v>
      </c>
      <c r="D59" s="302" t="s">
        <v>888</v>
      </c>
      <c r="E59" s="302">
        <v>281</v>
      </c>
      <c r="F59" s="303" t="s">
        <v>953</v>
      </c>
      <c r="G59" s="304">
        <v>0.9</v>
      </c>
      <c r="H59" s="304" t="s">
        <v>890</v>
      </c>
    </row>
    <row r="60" spans="1:8" ht="15.75" customHeight="1" x14ac:dyDescent="0.3">
      <c r="A60" s="302" t="s">
        <v>952</v>
      </c>
      <c r="B60" s="302" t="s">
        <v>214</v>
      </c>
      <c r="C60" s="302" t="s">
        <v>215</v>
      </c>
      <c r="D60" s="302" t="s">
        <v>888</v>
      </c>
      <c r="E60" s="302">
        <v>784</v>
      </c>
      <c r="F60" s="303" t="s">
        <v>954</v>
      </c>
      <c r="G60" s="304">
        <v>3.3</v>
      </c>
      <c r="H60" s="304" t="s">
        <v>893</v>
      </c>
    </row>
    <row r="61" spans="1:8" ht="15.75" customHeight="1" x14ac:dyDescent="0.3">
      <c r="A61" s="302" t="s">
        <v>952</v>
      </c>
      <c r="B61" s="302" t="s">
        <v>216</v>
      </c>
      <c r="C61" s="302" t="s">
        <v>217</v>
      </c>
      <c r="D61" s="302" t="s">
        <v>888</v>
      </c>
      <c r="E61" s="302">
        <v>1741</v>
      </c>
      <c r="F61" s="303"/>
      <c r="G61" s="304" t="s">
        <v>895</v>
      </c>
      <c r="H61" s="304" t="s">
        <v>895</v>
      </c>
    </row>
    <row r="62" spans="1:8" ht="15.75" customHeight="1" x14ac:dyDescent="0.3">
      <c r="A62" s="302" t="s">
        <v>952</v>
      </c>
      <c r="B62" s="302" t="s">
        <v>218</v>
      </c>
      <c r="C62" s="302" t="s">
        <v>219</v>
      </c>
      <c r="D62" s="302" t="s">
        <v>888</v>
      </c>
      <c r="E62" s="302">
        <v>3448</v>
      </c>
      <c r="F62" s="303"/>
      <c r="G62" s="304" t="s">
        <v>955</v>
      </c>
      <c r="H62" s="304" t="s">
        <v>956</v>
      </c>
    </row>
    <row r="63" spans="1:8" ht="15.75" customHeight="1" x14ac:dyDescent="0.3">
      <c r="A63" s="302" t="s">
        <v>952</v>
      </c>
      <c r="B63" s="302" t="s">
        <v>220</v>
      </c>
      <c r="C63" s="302" t="s">
        <v>221</v>
      </c>
      <c r="D63" s="302" t="s">
        <v>888</v>
      </c>
      <c r="E63" s="302">
        <v>228</v>
      </c>
      <c r="F63" s="303" t="s">
        <v>957</v>
      </c>
      <c r="G63" s="304">
        <v>0.7</v>
      </c>
      <c r="H63" s="304" t="s">
        <v>890</v>
      </c>
    </row>
    <row r="64" spans="1:8" ht="15.75" customHeight="1" x14ac:dyDescent="0.3">
      <c r="A64" s="302" t="s">
        <v>952</v>
      </c>
      <c r="B64" s="302" t="s">
        <v>222</v>
      </c>
      <c r="C64" s="302" t="s">
        <v>223</v>
      </c>
      <c r="D64" s="302" t="s">
        <v>888</v>
      </c>
      <c r="E64" s="302">
        <v>597</v>
      </c>
      <c r="F64" s="303" t="s">
        <v>958</v>
      </c>
      <c r="G64" s="304" t="s">
        <v>959</v>
      </c>
      <c r="H64" s="304" t="s">
        <v>893</v>
      </c>
    </row>
    <row r="65" spans="1:8" ht="15.75" customHeight="1" x14ac:dyDescent="0.3">
      <c r="A65" s="302" t="s">
        <v>952</v>
      </c>
      <c r="B65" s="302" t="s">
        <v>224</v>
      </c>
      <c r="C65" s="302" t="s">
        <v>225</v>
      </c>
      <c r="D65" s="302" t="s">
        <v>888</v>
      </c>
      <c r="E65" s="302">
        <v>1127</v>
      </c>
      <c r="F65" s="303"/>
      <c r="G65" s="304" t="s">
        <v>960</v>
      </c>
      <c r="H65" s="304" t="s">
        <v>895</v>
      </c>
    </row>
    <row r="66" spans="1:8" ht="15.75" customHeight="1" x14ac:dyDescent="0.3">
      <c r="A66" s="302" t="s">
        <v>952</v>
      </c>
      <c r="B66" s="302" t="s">
        <v>226</v>
      </c>
      <c r="C66" s="302" t="s">
        <v>227</v>
      </c>
      <c r="D66" s="302" t="s">
        <v>888</v>
      </c>
      <c r="E66" s="302">
        <v>2034</v>
      </c>
      <c r="F66" s="303"/>
      <c r="G66" s="304" t="s">
        <v>894</v>
      </c>
      <c r="H66" s="304" t="s">
        <v>956</v>
      </c>
    </row>
    <row r="67" spans="1:8" ht="15.75" customHeight="1" x14ac:dyDescent="0.3">
      <c r="A67" s="302" t="s">
        <v>952</v>
      </c>
      <c r="B67" s="302" t="s">
        <v>228</v>
      </c>
      <c r="C67" s="302" t="s">
        <v>229</v>
      </c>
      <c r="D67" s="302" t="s">
        <v>888</v>
      </c>
      <c r="E67" s="302">
        <v>228</v>
      </c>
      <c r="F67" s="303" t="s">
        <v>961</v>
      </c>
      <c r="G67" s="304">
        <v>0.7</v>
      </c>
      <c r="H67" s="304" t="s">
        <v>890</v>
      </c>
    </row>
    <row r="68" spans="1:8" ht="15.75" customHeight="1" x14ac:dyDescent="0.3">
      <c r="A68" s="302" t="s">
        <v>952</v>
      </c>
      <c r="B68" s="302" t="s">
        <v>230</v>
      </c>
      <c r="C68" s="302" t="s">
        <v>962</v>
      </c>
      <c r="D68" s="302" t="s">
        <v>888</v>
      </c>
      <c r="E68" s="302">
        <v>597</v>
      </c>
      <c r="F68" s="303" t="s">
        <v>963</v>
      </c>
      <c r="G68" s="304" t="s">
        <v>959</v>
      </c>
      <c r="H68" s="304" t="s">
        <v>893</v>
      </c>
    </row>
    <row r="69" spans="1:8" ht="15.75" customHeight="1" x14ac:dyDescent="0.3">
      <c r="A69" s="302" t="s">
        <v>952</v>
      </c>
      <c r="B69" s="302" t="s">
        <v>232</v>
      </c>
      <c r="C69" s="302" t="s">
        <v>233</v>
      </c>
      <c r="D69" s="302" t="s">
        <v>888</v>
      </c>
      <c r="E69" s="302">
        <v>1127</v>
      </c>
      <c r="F69" s="303"/>
      <c r="G69" s="304" t="s">
        <v>960</v>
      </c>
      <c r="H69" s="304" t="s">
        <v>895</v>
      </c>
    </row>
    <row r="70" spans="1:8" ht="15.75" customHeight="1" x14ac:dyDescent="0.3">
      <c r="A70" s="302" t="s">
        <v>952</v>
      </c>
      <c r="B70" s="302" t="s">
        <v>234</v>
      </c>
      <c r="C70" s="302" t="s">
        <v>235</v>
      </c>
      <c r="D70" s="302" t="s">
        <v>888</v>
      </c>
      <c r="E70" s="302">
        <v>2034</v>
      </c>
      <c r="F70" s="303"/>
      <c r="G70" s="304" t="s">
        <v>894</v>
      </c>
      <c r="H70" s="304" t="s">
        <v>956</v>
      </c>
    </row>
    <row r="71" spans="1:8" ht="15.75" customHeight="1" x14ac:dyDescent="0.3">
      <c r="A71" s="302" t="s">
        <v>952</v>
      </c>
      <c r="B71" s="302" t="s">
        <v>236</v>
      </c>
      <c r="C71" s="302" t="s">
        <v>237</v>
      </c>
      <c r="D71" s="302" t="s">
        <v>888</v>
      </c>
      <c r="E71" s="302">
        <v>228</v>
      </c>
      <c r="F71" s="303" t="s">
        <v>964</v>
      </c>
      <c r="G71" s="304">
        <v>0.7</v>
      </c>
      <c r="H71" s="304" t="s">
        <v>890</v>
      </c>
    </row>
    <row r="72" spans="1:8" ht="15.75" customHeight="1" x14ac:dyDescent="0.3">
      <c r="A72" s="302" t="s">
        <v>952</v>
      </c>
      <c r="B72" s="302" t="s">
        <v>238</v>
      </c>
      <c r="C72" s="302" t="s">
        <v>965</v>
      </c>
      <c r="D72" s="302" t="s">
        <v>888</v>
      </c>
      <c r="E72" s="302">
        <v>597</v>
      </c>
      <c r="F72" s="303" t="s">
        <v>966</v>
      </c>
      <c r="G72" s="304" t="s">
        <v>959</v>
      </c>
      <c r="H72" s="304" t="s">
        <v>893</v>
      </c>
    </row>
    <row r="73" spans="1:8" ht="15.75" customHeight="1" x14ac:dyDescent="0.3">
      <c r="A73" s="302" t="s">
        <v>952</v>
      </c>
      <c r="B73" s="302" t="s">
        <v>240</v>
      </c>
      <c r="C73" s="302" t="s">
        <v>241</v>
      </c>
      <c r="D73" s="302" t="s">
        <v>888</v>
      </c>
      <c r="E73" s="302">
        <v>1127</v>
      </c>
      <c r="F73" s="303">
        <v>2000000034317</v>
      </c>
      <c r="G73" s="304" t="s">
        <v>960</v>
      </c>
      <c r="H73" s="304" t="s">
        <v>895</v>
      </c>
    </row>
    <row r="74" spans="1:8" ht="15.75" customHeight="1" x14ac:dyDescent="0.3">
      <c r="A74" s="302" t="s">
        <v>952</v>
      </c>
      <c r="B74" s="302" t="s">
        <v>242</v>
      </c>
      <c r="C74" s="302" t="s">
        <v>243</v>
      </c>
      <c r="D74" s="302" t="s">
        <v>888</v>
      </c>
      <c r="E74" s="302">
        <v>2034</v>
      </c>
      <c r="F74" s="303">
        <v>2000000034348</v>
      </c>
      <c r="G74" s="304" t="s">
        <v>894</v>
      </c>
      <c r="H74" s="304" t="s">
        <v>956</v>
      </c>
    </row>
    <row r="75" spans="1:8" ht="15.75" customHeight="1" x14ac:dyDescent="0.3">
      <c r="A75" s="302" t="s">
        <v>952</v>
      </c>
      <c r="B75" s="302" t="s">
        <v>244</v>
      </c>
      <c r="C75" s="302" t="s">
        <v>967</v>
      </c>
      <c r="D75" s="302" t="s">
        <v>888</v>
      </c>
      <c r="E75" s="302">
        <v>228</v>
      </c>
      <c r="F75" s="303">
        <v>2000000044484</v>
      </c>
      <c r="G75" s="304">
        <v>0.7</v>
      </c>
      <c r="H75" s="304" t="s">
        <v>890</v>
      </c>
    </row>
    <row r="76" spans="1:8" ht="15.75" customHeight="1" x14ac:dyDescent="0.3">
      <c r="A76" s="302" t="s">
        <v>952</v>
      </c>
      <c r="B76" s="302" t="s">
        <v>246</v>
      </c>
      <c r="C76" s="302" t="s">
        <v>968</v>
      </c>
      <c r="D76" s="302" t="s">
        <v>888</v>
      </c>
      <c r="E76" s="302">
        <v>553</v>
      </c>
      <c r="F76" s="303" t="s">
        <v>969</v>
      </c>
      <c r="G76" s="304">
        <v>2.5</v>
      </c>
      <c r="H76" s="304" t="s">
        <v>893</v>
      </c>
    </row>
    <row r="77" spans="1:8" ht="15.75" customHeight="1" x14ac:dyDescent="0.3">
      <c r="A77" s="302" t="s">
        <v>952</v>
      </c>
      <c r="B77" s="302" t="s">
        <v>248</v>
      </c>
      <c r="C77" s="302" t="s">
        <v>249</v>
      </c>
      <c r="D77" s="302" t="s">
        <v>888</v>
      </c>
      <c r="E77" s="302">
        <v>1040</v>
      </c>
      <c r="F77" s="303">
        <v>2000000034232</v>
      </c>
      <c r="G77" s="304" t="s">
        <v>892</v>
      </c>
      <c r="H77" s="304" t="s">
        <v>895</v>
      </c>
    </row>
    <row r="78" spans="1:8" ht="15.75" customHeight="1" x14ac:dyDescent="0.3">
      <c r="A78" s="302" t="s">
        <v>952</v>
      </c>
      <c r="B78" s="302" t="s">
        <v>250</v>
      </c>
      <c r="C78" s="302" t="s">
        <v>970</v>
      </c>
      <c r="D78" s="302" t="s">
        <v>888</v>
      </c>
      <c r="E78" s="302">
        <v>2034</v>
      </c>
      <c r="F78" s="303">
        <v>2000000034164</v>
      </c>
      <c r="G78" s="304" t="s">
        <v>894</v>
      </c>
      <c r="H78" s="304" t="s">
        <v>956</v>
      </c>
    </row>
    <row r="79" spans="1:8" ht="15.75" customHeight="1" x14ac:dyDescent="0.3">
      <c r="A79" s="302" t="s">
        <v>971</v>
      </c>
      <c r="B79" s="302" t="s">
        <v>252</v>
      </c>
      <c r="C79" s="302" t="s">
        <v>972</v>
      </c>
      <c r="D79" s="302" t="s">
        <v>888</v>
      </c>
      <c r="E79" s="302">
        <v>162</v>
      </c>
      <c r="F79" s="303" t="s">
        <v>973</v>
      </c>
      <c r="G79" s="304">
        <v>1.5</v>
      </c>
      <c r="H79" s="304" t="s">
        <v>890</v>
      </c>
    </row>
    <row r="80" spans="1:8" ht="15.75" customHeight="1" x14ac:dyDescent="0.3">
      <c r="A80" s="302" t="s">
        <v>971</v>
      </c>
      <c r="B80" s="302" t="s">
        <v>256</v>
      </c>
      <c r="C80" s="302" t="s">
        <v>974</v>
      </c>
      <c r="D80" s="302" t="s">
        <v>888</v>
      </c>
      <c r="E80" s="302">
        <v>192</v>
      </c>
      <c r="F80" s="303" t="s">
        <v>975</v>
      </c>
      <c r="G80" s="304">
        <v>1.5</v>
      </c>
      <c r="H80" s="304" t="s">
        <v>890</v>
      </c>
    </row>
    <row r="81" spans="1:8" ht="15.75" customHeight="1" x14ac:dyDescent="0.3">
      <c r="A81" s="302" t="s">
        <v>971</v>
      </c>
      <c r="B81" s="302" t="s">
        <v>254</v>
      </c>
      <c r="C81" s="302" t="s">
        <v>255</v>
      </c>
      <c r="D81" s="302" t="s">
        <v>888</v>
      </c>
      <c r="E81" s="302">
        <v>162</v>
      </c>
      <c r="F81" s="303" t="s">
        <v>976</v>
      </c>
      <c r="G81" s="304">
        <v>1.5</v>
      </c>
      <c r="H81" s="304" t="s">
        <v>890</v>
      </c>
    </row>
    <row r="82" spans="1:8" ht="15.75" customHeight="1" x14ac:dyDescent="0.3">
      <c r="A82" s="302" t="s">
        <v>971</v>
      </c>
      <c r="B82" s="302" t="s">
        <v>264</v>
      </c>
      <c r="C82" s="302" t="s">
        <v>977</v>
      </c>
      <c r="D82" s="302" t="s">
        <v>888</v>
      </c>
      <c r="E82" s="302">
        <v>152</v>
      </c>
      <c r="F82" s="303" t="s">
        <v>978</v>
      </c>
      <c r="G82" s="304">
        <v>1.5</v>
      </c>
      <c r="H82" s="304" t="s">
        <v>890</v>
      </c>
    </row>
    <row r="83" spans="1:8" ht="15.75" customHeight="1" x14ac:dyDescent="0.3">
      <c r="A83" s="302" t="s">
        <v>971</v>
      </c>
      <c r="B83" s="302" t="s">
        <v>270</v>
      </c>
      <c r="C83" s="302" t="s">
        <v>271</v>
      </c>
      <c r="D83" s="302" t="s">
        <v>888</v>
      </c>
      <c r="E83" s="302">
        <v>192</v>
      </c>
      <c r="F83" s="303" t="s">
        <v>979</v>
      </c>
      <c r="G83" s="304">
        <v>1.5</v>
      </c>
      <c r="H83" s="304" t="s">
        <v>890</v>
      </c>
    </row>
    <row r="84" spans="1:8" ht="15.75" customHeight="1" x14ac:dyDescent="0.3">
      <c r="A84" s="302" t="s">
        <v>980</v>
      </c>
      <c r="B84" s="302" t="s">
        <v>280</v>
      </c>
      <c r="C84" s="302" t="s">
        <v>281</v>
      </c>
      <c r="D84" s="302" t="s">
        <v>888</v>
      </c>
      <c r="E84" s="302">
        <v>4533</v>
      </c>
      <c r="F84" s="303" t="s">
        <v>282</v>
      </c>
      <c r="G84" s="304" t="s">
        <v>981</v>
      </c>
      <c r="H84" s="304" t="s">
        <v>956</v>
      </c>
    </row>
    <row r="85" spans="1:8" ht="15.75" customHeight="1" x14ac:dyDescent="0.3">
      <c r="A85" s="302" t="s">
        <v>980</v>
      </c>
      <c r="B85" s="302" t="s">
        <v>277</v>
      </c>
      <c r="C85" s="302" t="s">
        <v>278</v>
      </c>
      <c r="D85" s="302" t="s">
        <v>888</v>
      </c>
      <c r="E85" s="302">
        <v>2187</v>
      </c>
      <c r="F85" s="303" t="s">
        <v>279</v>
      </c>
      <c r="G85" s="304" t="s">
        <v>982</v>
      </c>
      <c r="H85" s="304" t="s">
        <v>895</v>
      </c>
    </row>
    <row r="86" spans="1:8" ht="15.75" customHeight="1" x14ac:dyDescent="0.3">
      <c r="A86" s="302" t="s">
        <v>980</v>
      </c>
      <c r="B86" s="302" t="s">
        <v>275</v>
      </c>
      <c r="C86" s="302" t="s">
        <v>276</v>
      </c>
      <c r="D86" s="302" t="s">
        <v>888</v>
      </c>
      <c r="E86" s="302">
        <v>953</v>
      </c>
      <c r="F86" s="303" t="s">
        <v>983</v>
      </c>
      <c r="G86" s="304" t="s">
        <v>893</v>
      </c>
      <c r="H86" s="304" t="s">
        <v>893</v>
      </c>
    </row>
    <row r="87" spans="1:8" ht="15.75" customHeight="1" x14ac:dyDescent="0.3">
      <c r="A87" s="302" t="s">
        <v>984</v>
      </c>
      <c r="B87" s="302" t="s">
        <v>283</v>
      </c>
      <c r="C87" s="302" t="s">
        <v>284</v>
      </c>
      <c r="D87" s="302" t="s">
        <v>888</v>
      </c>
      <c r="E87" s="302">
        <v>1011</v>
      </c>
      <c r="F87" s="303" t="s">
        <v>285</v>
      </c>
      <c r="G87" s="304" t="s">
        <v>893</v>
      </c>
      <c r="H87" s="304" t="s">
        <v>893</v>
      </c>
    </row>
    <row r="88" spans="1:8" ht="15.75" customHeight="1" x14ac:dyDescent="0.3">
      <c r="A88" s="302" t="s">
        <v>984</v>
      </c>
      <c r="B88" s="302" t="s">
        <v>286</v>
      </c>
      <c r="C88" s="302" t="s">
        <v>287</v>
      </c>
      <c r="D88" s="302" t="s">
        <v>888</v>
      </c>
      <c r="E88" s="302">
        <v>1926</v>
      </c>
      <c r="F88" s="303" t="s">
        <v>288</v>
      </c>
      <c r="G88" s="304" t="s">
        <v>895</v>
      </c>
      <c r="H88" s="304" t="s">
        <v>895</v>
      </c>
    </row>
    <row r="89" spans="1:8" ht="15.75" customHeight="1" x14ac:dyDescent="0.3">
      <c r="A89" s="302" t="s">
        <v>984</v>
      </c>
      <c r="B89" s="302" t="s">
        <v>289</v>
      </c>
      <c r="C89" s="302" t="s">
        <v>290</v>
      </c>
      <c r="D89" s="302" t="s">
        <v>888</v>
      </c>
      <c r="E89" s="302">
        <v>4214</v>
      </c>
      <c r="F89" s="303" t="s">
        <v>291</v>
      </c>
      <c r="G89" s="304" t="s">
        <v>985</v>
      </c>
      <c r="H89" s="304" t="s">
        <v>956</v>
      </c>
    </row>
    <row r="90" spans="1:8" ht="15.75" customHeight="1" x14ac:dyDescent="0.3">
      <c r="A90" s="302" t="s">
        <v>986</v>
      </c>
      <c r="B90" s="302" t="s">
        <v>294</v>
      </c>
      <c r="C90" s="302" t="s">
        <v>295</v>
      </c>
      <c r="D90" s="302" t="s">
        <v>888</v>
      </c>
      <c r="E90" s="302">
        <v>836</v>
      </c>
      <c r="F90" s="303" t="s">
        <v>987</v>
      </c>
      <c r="G90" s="304" t="s">
        <v>892</v>
      </c>
      <c r="H90" s="304" t="s">
        <v>893</v>
      </c>
    </row>
    <row r="91" spans="1:8" ht="15.75" customHeight="1" x14ac:dyDescent="0.3">
      <c r="A91" s="302" t="s">
        <v>986</v>
      </c>
      <c r="B91" s="302" t="s">
        <v>296</v>
      </c>
      <c r="C91" s="302" t="s">
        <v>988</v>
      </c>
      <c r="D91" s="302" t="s">
        <v>888</v>
      </c>
      <c r="E91" s="302">
        <v>1749</v>
      </c>
      <c r="F91" s="303" t="s">
        <v>298</v>
      </c>
      <c r="G91" s="304" t="s">
        <v>894</v>
      </c>
      <c r="H91" s="304" t="s">
        <v>895</v>
      </c>
    </row>
    <row r="92" spans="1:8" ht="15.75" customHeight="1" x14ac:dyDescent="0.3">
      <c r="A92" s="302" t="s">
        <v>986</v>
      </c>
      <c r="B92" s="302" t="s">
        <v>299</v>
      </c>
      <c r="C92" s="302" t="s">
        <v>300</v>
      </c>
      <c r="D92" s="302" t="s">
        <v>888</v>
      </c>
      <c r="E92" s="302">
        <v>3512</v>
      </c>
      <c r="F92" s="303" t="s">
        <v>301</v>
      </c>
      <c r="G92" s="304" t="s">
        <v>358</v>
      </c>
      <c r="H92" s="304" t="s">
        <v>956</v>
      </c>
    </row>
    <row r="93" spans="1:8" ht="15.75" customHeight="1" x14ac:dyDescent="0.3">
      <c r="A93" s="302" t="s">
        <v>989</v>
      </c>
      <c r="B93" s="302" t="s">
        <v>309</v>
      </c>
      <c r="C93" s="302" t="s">
        <v>310</v>
      </c>
      <c r="D93" s="302" t="s">
        <v>888</v>
      </c>
      <c r="E93" s="302">
        <v>778</v>
      </c>
      <c r="F93" s="303" t="s">
        <v>311</v>
      </c>
      <c r="G93" s="304" t="s">
        <v>990</v>
      </c>
      <c r="H93" s="304" t="s">
        <v>893</v>
      </c>
    </row>
    <row r="94" spans="1:8" ht="15.75" customHeight="1" x14ac:dyDescent="0.3">
      <c r="A94" s="302" t="s">
        <v>989</v>
      </c>
      <c r="B94" s="302" t="s">
        <v>312</v>
      </c>
      <c r="C94" s="302" t="s">
        <v>313</v>
      </c>
      <c r="D94" s="302" t="s">
        <v>888</v>
      </c>
      <c r="E94" s="302">
        <v>1605</v>
      </c>
      <c r="F94" s="303" t="s">
        <v>314</v>
      </c>
      <c r="G94" s="304" t="s">
        <v>396</v>
      </c>
      <c r="H94" s="304" t="s">
        <v>895</v>
      </c>
    </row>
    <row r="95" spans="1:8" ht="15.75" customHeight="1" x14ac:dyDescent="0.3">
      <c r="A95" s="302" t="s">
        <v>989</v>
      </c>
      <c r="B95" s="302" t="s">
        <v>315</v>
      </c>
      <c r="C95" s="302" t="s">
        <v>316</v>
      </c>
      <c r="D95" s="302" t="s">
        <v>888</v>
      </c>
      <c r="E95" s="302">
        <v>3280</v>
      </c>
      <c r="F95" s="303" t="s">
        <v>317</v>
      </c>
      <c r="G95" s="304" t="s">
        <v>991</v>
      </c>
      <c r="H95" s="304" t="s">
        <v>956</v>
      </c>
    </row>
    <row r="96" spans="1:8" ht="15.75" customHeight="1" x14ac:dyDescent="0.3">
      <c r="A96" s="302" t="s">
        <v>992</v>
      </c>
      <c r="B96" s="302" t="s">
        <v>320</v>
      </c>
      <c r="C96" s="302" t="s">
        <v>993</v>
      </c>
      <c r="D96" s="302" t="s">
        <v>888</v>
      </c>
      <c r="E96" s="302">
        <v>2641</v>
      </c>
      <c r="F96" s="303" t="s">
        <v>994</v>
      </c>
      <c r="G96" s="304" t="s">
        <v>892</v>
      </c>
      <c r="H96" s="304" t="s">
        <v>895</v>
      </c>
    </row>
    <row r="97" spans="1:8" ht="15.75" customHeight="1" x14ac:dyDescent="0.3">
      <c r="A97" s="302" t="s">
        <v>992</v>
      </c>
      <c r="B97" s="302" t="s">
        <v>322</v>
      </c>
      <c r="C97" s="302" t="s">
        <v>995</v>
      </c>
      <c r="D97" s="302" t="s">
        <v>888</v>
      </c>
      <c r="E97" s="302">
        <v>5296</v>
      </c>
      <c r="F97" s="303" t="s">
        <v>996</v>
      </c>
      <c r="G97" s="304" t="s">
        <v>982</v>
      </c>
      <c r="H97" s="304" t="s">
        <v>956</v>
      </c>
    </row>
    <row r="98" spans="1:8" ht="15.75" customHeight="1" x14ac:dyDescent="0.3">
      <c r="A98" s="302" t="s">
        <v>992</v>
      </c>
      <c r="B98" s="302" t="s">
        <v>324</v>
      </c>
      <c r="C98" s="302" t="s">
        <v>325</v>
      </c>
      <c r="D98" s="302" t="s">
        <v>888</v>
      </c>
      <c r="E98" s="302">
        <v>287</v>
      </c>
      <c r="F98" s="303" t="s">
        <v>326</v>
      </c>
      <c r="G98" s="304">
        <v>0.7</v>
      </c>
      <c r="H98" s="304" t="s">
        <v>890</v>
      </c>
    </row>
    <row r="99" spans="1:8" ht="15.75" customHeight="1" x14ac:dyDescent="0.3">
      <c r="A99" s="302" t="s">
        <v>992</v>
      </c>
      <c r="B99" s="302" t="s">
        <v>327</v>
      </c>
      <c r="C99" s="302" t="s">
        <v>328</v>
      </c>
      <c r="D99" s="302" t="s">
        <v>888</v>
      </c>
      <c r="E99" s="302">
        <v>799</v>
      </c>
      <c r="F99" s="303" t="s">
        <v>329</v>
      </c>
      <c r="G99" s="304">
        <v>2.5</v>
      </c>
      <c r="H99" s="304" t="s">
        <v>893</v>
      </c>
    </row>
    <row r="100" spans="1:8" ht="15.75" customHeight="1" x14ac:dyDescent="0.3">
      <c r="A100" s="302" t="s">
        <v>997</v>
      </c>
      <c r="B100" s="302" t="s">
        <v>332</v>
      </c>
      <c r="C100" s="302" t="s">
        <v>333</v>
      </c>
      <c r="D100" s="302" t="s">
        <v>888</v>
      </c>
      <c r="E100" s="302">
        <v>1002</v>
      </c>
      <c r="F100" s="303" t="s">
        <v>334</v>
      </c>
      <c r="G100" s="304" t="s">
        <v>959</v>
      </c>
      <c r="H100" s="304" t="s">
        <v>893</v>
      </c>
    </row>
    <row r="101" spans="1:8" ht="15.75" customHeight="1" x14ac:dyDescent="0.3">
      <c r="A101" s="302" t="s">
        <v>997</v>
      </c>
      <c r="B101" s="302" t="s">
        <v>335</v>
      </c>
      <c r="C101" s="302" t="s">
        <v>336</v>
      </c>
      <c r="D101" s="302" t="s">
        <v>888</v>
      </c>
      <c r="E101" s="302">
        <v>2054</v>
      </c>
      <c r="F101" s="303" t="s">
        <v>337</v>
      </c>
      <c r="G101" s="304" t="s">
        <v>960</v>
      </c>
      <c r="H101" s="304" t="s">
        <v>895</v>
      </c>
    </row>
    <row r="102" spans="1:8" ht="15.75" customHeight="1" x14ac:dyDescent="0.3">
      <c r="A102" s="302" t="s">
        <v>997</v>
      </c>
      <c r="B102" s="302" t="s">
        <v>338</v>
      </c>
      <c r="C102" s="302" t="s">
        <v>339</v>
      </c>
      <c r="D102" s="302" t="s">
        <v>888</v>
      </c>
      <c r="E102" s="302">
        <v>4300</v>
      </c>
      <c r="F102" s="303" t="s">
        <v>340</v>
      </c>
      <c r="G102" s="304" t="s">
        <v>998</v>
      </c>
      <c r="H102" s="304" t="s">
        <v>956</v>
      </c>
    </row>
    <row r="103" spans="1:8" ht="15.75" customHeight="1" x14ac:dyDescent="0.3">
      <c r="A103" s="302" t="s">
        <v>999</v>
      </c>
      <c r="B103" s="302" t="s">
        <v>347</v>
      </c>
      <c r="C103" s="302" t="s">
        <v>348</v>
      </c>
      <c r="D103" s="302" t="s">
        <v>888</v>
      </c>
      <c r="E103" s="302">
        <v>810</v>
      </c>
      <c r="F103" s="303" t="s">
        <v>349</v>
      </c>
      <c r="G103" s="304" t="s">
        <v>396</v>
      </c>
      <c r="H103" s="304">
        <v>4</v>
      </c>
    </row>
    <row r="104" spans="1:8" ht="15.75" customHeight="1" x14ac:dyDescent="0.3">
      <c r="A104" s="302" t="s">
        <v>999</v>
      </c>
      <c r="B104" s="302" t="s">
        <v>352</v>
      </c>
      <c r="C104" s="302" t="s">
        <v>353</v>
      </c>
      <c r="D104" s="302" t="s">
        <v>888</v>
      </c>
      <c r="E104" s="302">
        <v>1725</v>
      </c>
      <c r="F104" s="303" t="s">
        <v>355</v>
      </c>
      <c r="G104" s="304" t="s">
        <v>354</v>
      </c>
      <c r="H104" s="304">
        <v>9</v>
      </c>
    </row>
    <row r="105" spans="1:8" ht="15.75" customHeight="1" x14ac:dyDescent="0.3">
      <c r="A105" s="302" t="s">
        <v>999</v>
      </c>
      <c r="B105" s="302" t="s">
        <v>356</v>
      </c>
      <c r="C105" s="302" t="s">
        <v>357</v>
      </c>
      <c r="D105" s="302" t="s">
        <v>888</v>
      </c>
      <c r="E105" s="302">
        <v>3538</v>
      </c>
      <c r="F105" s="303" t="s">
        <v>359</v>
      </c>
      <c r="G105" s="304" t="s">
        <v>358</v>
      </c>
      <c r="H105" s="304" t="s">
        <v>956</v>
      </c>
    </row>
    <row r="106" spans="1:8" ht="15.75" customHeight="1" x14ac:dyDescent="0.3">
      <c r="A106" s="302" t="s">
        <v>1000</v>
      </c>
      <c r="B106" s="302" t="s">
        <v>394</v>
      </c>
      <c r="C106" s="302" t="s">
        <v>395</v>
      </c>
      <c r="D106" s="302" t="s">
        <v>888</v>
      </c>
      <c r="E106" s="302">
        <v>810</v>
      </c>
      <c r="F106" s="303" t="s">
        <v>397</v>
      </c>
      <c r="G106" s="304" t="s">
        <v>396</v>
      </c>
      <c r="H106" s="304">
        <v>4</v>
      </c>
    </row>
    <row r="107" spans="1:8" ht="15.75" customHeight="1" x14ac:dyDescent="0.3">
      <c r="A107" s="302" t="s">
        <v>1000</v>
      </c>
      <c r="B107" s="302" t="s">
        <v>398</v>
      </c>
      <c r="C107" s="302" t="s">
        <v>399</v>
      </c>
      <c r="D107" s="302" t="s">
        <v>888</v>
      </c>
      <c r="E107" s="302">
        <v>1725</v>
      </c>
      <c r="F107" s="303" t="s">
        <v>400</v>
      </c>
      <c r="G107" s="304" t="s">
        <v>354</v>
      </c>
      <c r="H107" s="304">
        <v>9</v>
      </c>
    </row>
    <row r="108" spans="1:8" ht="15.75" customHeight="1" x14ac:dyDescent="0.3">
      <c r="A108" s="302" t="s">
        <v>1000</v>
      </c>
      <c r="B108" s="302" t="s">
        <v>401</v>
      </c>
      <c r="C108" s="302" t="s">
        <v>402</v>
      </c>
      <c r="D108" s="302" t="s">
        <v>888</v>
      </c>
      <c r="E108" s="302">
        <v>3538</v>
      </c>
      <c r="F108" s="303" t="s">
        <v>403</v>
      </c>
      <c r="G108" s="304" t="s">
        <v>358</v>
      </c>
      <c r="H108" s="304" t="s">
        <v>956</v>
      </c>
    </row>
    <row r="109" spans="1:8" ht="15.75" customHeight="1" x14ac:dyDescent="0.3">
      <c r="A109" s="302" t="s">
        <v>1001</v>
      </c>
      <c r="B109" s="302" t="s">
        <v>421</v>
      </c>
      <c r="C109" s="302" t="s">
        <v>422</v>
      </c>
      <c r="D109" s="302" t="s">
        <v>888</v>
      </c>
      <c r="E109" s="302">
        <v>1098</v>
      </c>
      <c r="F109" s="303" t="s">
        <v>423</v>
      </c>
      <c r="G109" s="304" t="s">
        <v>396</v>
      </c>
      <c r="H109" s="304" t="s">
        <v>893</v>
      </c>
    </row>
    <row r="110" spans="1:8" ht="15.75" customHeight="1" x14ac:dyDescent="0.3">
      <c r="A110" s="302" t="s">
        <v>1001</v>
      </c>
      <c r="B110" s="302" t="s">
        <v>424</v>
      </c>
      <c r="C110" s="302" t="s">
        <v>425</v>
      </c>
      <c r="D110" s="302" t="s">
        <v>888</v>
      </c>
      <c r="E110" s="302">
        <v>2535</v>
      </c>
      <c r="F110" s="303" t="s">
        <v>426</v>
      </c>
      <c r="G110" s="304" t="s">
        <v>354</v>
      </c>
      <c r="H110" s="304" t="s">
        <v>895</v>
      </c>
    </row>
    <row r="111" spans="1:8" ht="15.75" customHeight="1" x14ac:dyDescent="0.3">
      <c r="A111" s="302" t="s">
        <v>1001</v>
      </c>
      <c r="B111" s="302" t="s">
        <v>427</v>
      </c>
      <c r="C111" s="302" t="s">
        <v>428</v>
      </c>
      <c r="D111" s="302" t="s">
        <v>888</v>
      </c>
      <c r="E111" s="302">
        <v>5258</v>
      </c>
      <c r="F111" s="303" t="s">
        <v>429</v>
      </c>
      <c r="G111" s="304" t="s">
        <v>358</v>
      </c>
      <c r="H111" s="304" t="s">
        <v>956</v>
      </c>
    </row>
    <row r="112" spans="1:8" ht="15.75" customHeight="1" x14ac:dyDescent="0.3">
      <c r="A112" s="302" t="s">
        <v>1002</v>
      </c>
      <c r="B112" s="302" t="s">
        <v>412</v>
      </c>
      <c r="C112" s="302" t="s">
        <v>413</v>
      </c>
      <c r="D112" s="302" t="s">
        <v>888</v>
      </c>
      <c r="E112" s="302">
        <v>1098</v>
      </c>
      <c r="F112" s="303" t="s">
        <v>414</v>
      </c>
      <c r="G112" s="304" t="s">
        <v>396</v>
      </c>
      <c r="H112" s="304" t="s">
        <v>893</v>
      </c>
    </row>
    <row r="113" spans="1:8" ht="15.75" customHeight="1" x14ac:dyDescent="0.3">
      <c r="A113" s="302" t="s">
        <v>1002</v>
      </c>
      <c r="B113" s="302" t="s">
        <v>415</v>
      </c>
      <c r="C113" s="302" t="s">
        <v>416</v>
      </c>
      <c r="D113" s="302" t="s">
        <v>888</v>
      </c>
      <c r="E113" s="302">
        <v>2535</v>
      </c>
      <c r="F113" s="303" t="s">
        <v>417</v>
      </c>
      <c r="G113" s="304" t="s">
        <v>354</v>
      </c>
      <c r="H113" s="304" t="s">
        <v>895</v>
      </c>
    </row>
    <row r="114" spans="1:8" ht="15.75" customHeight="1" x14ac:dyDescent="0.3">
      <c r="A114" s="302" t="s">
        <v>1002</v>
      </c>
      <c r="B114" s="302" t="s">
        <v>418</v>
      </c>
      <c r="C114" s="302" t="s">
        <v>419</v>
      </c>
      <c r="D114" s="302" t="s">
        <v>888</v>
      </c>
      <c r="E114" s="302">
        <v>5258</v>
      </c>
      <c r="F114" s="303" t="s">
        <v>420</v>
      </c>
      <c r="G114" s="304" t="s">
        <v>358</v>
      </c>
      <c r="H114" s="304" t="s">
        <v>956</v>
      </c>
    </row>
    <row r="115" spans="1:8" ht="15.75" customHeight="1" x14ac:dyDescent="0.3">
      <c r="A115" s="302" t="s">
        <v>1003</v>
      </c>
      <c r="B115" s="302" t="s">
        <v>859</v>
      </c>
      <c r="C115" s="302" t="s">
        <v>860</v>
      </c>
      <c r="D115" s="302" t="s">
        <v>888</v>
      </c>
      <c r="E115" s="302">
        <v>300</v>
      </c>
      <c r="F115" s="303" t="s">
        <v>1004</v>
      </c>
      <c r="G115" s="304">
        <v>0.22</v>
      </c>
      <c r="H115" s="304" t="s">
        <v>1005</v>
      </c>
    </row>
    <row r="116" spans="1:8" ht="15.75" customHeight="1" x14ac:dyDescent="0.3">
      <c r="A116" s="302" t="s">
        <v>1003</v>
      </c>
      <c r="B116" s="302" t="s">
        <v>862</v>
      </c>
      <c r="C116" s="302" t="s">
        <v>863</v>
      </c>
      <c r="D116" s="302" t="s">
        <v>888</v>
      </c>
      <c r="E116" s="302">
        <v>400</v>
      </c>
      <c r="F116" s="303" t="s">
        <v>1006</v>
      </c>
      <c r="G116" s="304">
        <v>0.22</v>
      </c>
      <c r="H116" s="304" t="s">
        <v>1005</v>
      </c>
    </row>
    <row r="117" spans="1:8" ht="15.75" customHeight="1" x14ac:dyDescent="0.3">
      <c r="A117" s="302" t="s">
        <v>1003</v>
      </c>
      <c r="B117" s="302" t="s">
        <v>864</v>
      </c>
      <c r="C117" s="302" t="s">
        <v>865</v>
      </c>
      <c r="D117" s="302" t="s">
        <v>888</v>
      </c>
      <c r="E117" s="302">
        <v>400</v>
      </c>
      <c r="F117" s="303" t="s">
        <v>1007</v>
      </c>
      <c r="G117" s="304">
        <v>0.22</v>
      </c>
      <c r="H117" s="304" t="s">
        <v>1005</v>
      </c>
    </row>
    <row r="118" spans="1:8" ht="15.75" customHeight="1" x14ac:dyDescent="0.3">
      <c r="A118" s="302" t="s">
        <v>1003</v>
      </c>
      <c r="B118" s="302" t="s">
        <v>866</v>
      </c>
      <c r="C118" s="302" t="s">
        <v>867</v>
      </c>
      <c r="D118" s="302" t="s">
        <v>888</v>
      </c>
      <c r="E118" s="302">
        <v>350</v>
      </c>
      <c r="F118" s="303">
        <v>2000000056760</v>
      </c>
      <c r="G118" s="304">
        <v>0.22</v>
      </c>
      <c r="H118" s="304" t="s">
        <v>1005</v>
      </c>
    </row>
    <row r="119" spans="1:8" ht="15.75" customHeight="1" x14ac:dyDescent="0.3">
      <c r="A119" s="302" t="s">
        <v>1003</v>
      </c>
      <c r="B119" s="302" t="s">
        <v>868</v>
      </c>
      <c r="C119" s="302" t="s">
        <v>869</v>
      </c>
      <c r="D119" s="302" t="s">
        <v>888</v>
      </c>
      <c r="E119" s="302">
        <v>350</v>
      </c>
      <c r="F119" s="303" t="s">
        <v>1008</v>
      </c>
      <c r="G119" s="304">
        <v>0.23</v>
      </c>
      <c r="H119" s="304" t="s">
        <v>1005</v>
      </c>
    </row>
    <row r="120" spans="1:8" ht="15.75" customHeight="1" x14ac:dyDescent="0.3">
      <c r="A120" s="302" t="s">
        <v>1003</v>
      </c>
      <c r="B120" s="302" t="s">
        <v>872</v>
      </c>
      <c r="C120" s="302" t="s">
        <v>873</v>
      </c>
      <c r="D120" s="302" t="s">
        <v>888</v>
      </c>
      <c r="E120" s="302">
        <v>1000</v>
      </c>
      <c r="F120" s="303" t="s">
        <v>1009</v>
      </c>
      <c r="G120" s="304">
        <v>0.03</v>
      </c>
      <c r="H120" s="304">
        <v>0.3</v>
      </c>
    </row>
    <row r="121" spans="1:8" ht="15.75" customHeight="1" x14ac:dyDescent="0.3">
      <c r="A121" s="302" t="s">
        <v>1003</v>
      </c>
      <c r="B121" s="302" t="s">
        <v>874</v>
      </c>
      <c r="C121" s="302" t="s">
        <v>875</v>
      </c>
      <c r="D121" s="302" t="s">
        <v>888</v>
      </c>
      <c r="E121" s="302">
        <v>1000</v>
      </c>
      <c r="F121" s="303" t="s">
        <v>1010</v>
      </c>
      <c r="G121" s="304">
        <v>0.03</v>
      </c>
      <c r="H121" s="304">
        <v>0.3</v>
      </c>
    </row>
    <row r="122" spans="1:8" ht="15.75" customHeight="1" x14ac:dyDescent="0.3">
      <c r="A122" s="302" t="s">
        <v>1003</v>
      </c>
      <c r="B122" s="302" t="s">
        <v>876</v>
      </c>
      <c r="C122" s="302" t="s">
        <v>877</v>
      </c>
      <c r="D122" s="302" t="s">
        <v>888</v>
      </c>
      <c r="E122" s="302">
        <v>1000</v>
      </c>
      <c r="F122" s="303" t="s">
        <v>1011</v>
      </c>
      <c r="G122" s="304">
        <v>0.03</v>
      </c>
      <c r="H122" s="304">
        <v>0.3</v>
      </c>
    </row>
    <row r="123" spans="1:8" ht="15.75" customHeight="1" x14ac:dyDescent="0.3">
      <c r="A123" s="302" t="s">
        <v>1003</v>
      </c>
      <c r="B123" s="302" t="s">
        <v>878</v>
      </c>
      <c r="C123" s="302" t="s">
        <v>879</v>
      </c>
      <c r="D123" s="302" t="s">
        <v>888</v>
      </c>
      <c r="E123" s="302">
        <v>1000</v>
      </c>
      <c r="F123" s="303" t="s">
        <v>1012</v>
      </c>
      <c r="G123" s="304">
        <v>0.03</v>
      </c>
      <c r="H123" s="304">
        <v>0.3</v>
      </c>
    </row>
    <row r="124" spans="1:8" ht="15.75" customHeight="1" x14ac:dyDescent="0.3">
      <c r="A124" s="302" t="s">
        <v>1013</v>
      </c>
      <c r="B124" s="302" t="s">
        <v>431</v>
      </c>
      <c r="C124" s="302" t="s">
        <v>432</v>
      </c>
      <c r="D124" s="302" t="s">
        <v>888</v>
      </c>
      <c r="E124" s="302">
        <v>94</v>
      </c>
      <c r="F124" s="303" t="s">
        <v>1014</v>
      </c>
      <c r="G124" s="304">
        <v>2.2499999999999999E-2</v>
      </c>
      <c r="H124" s="304" t="s">
        <v>1005</v>
      </c>
    </row>
    <row r="125" spans="1:8" ht="15.75" customHeight="1" x14ac:dyDescent="0.3">
      <c r="A125" s="302" t="s">
        <v>1013</v>
      </c>
      <c r="B125" s="302" t="s">
        <v>435</v>
      </c>
      <c r="C125" s="302" t="s">
        <v>436</v>
      </c>
      <c r="D125" s="302" t="s">
        <v>888</v>
      </c>
      <c r="E125" s="302">
        <v>181</v>
      </c>
      <c r="F125" s="303" t="s">
        <v>1015</v>
      </c>
      <c r="G125" s="304">
        <v>3.7999999999999999E-2</v>
      </c>
      <c r="H125" s="304" t="s">
        <v>1005</v>
      </c>
    </row>
    <row r="126" spans="1:8" ht="15.75" customHeight="1" x14ac:dyDescent="0.3">
      <c r="A126" s="302" t="s">
        <v>1013</v>
      </c>
      <c r="B126" s="302" t="s">
        <v>437</v>
      </c>
      <c r="C126" s="302" t="s">
        <v>438</v>
      </c>
      <c r="D126" s="302" t="s">
        <v>888</v>
      </c>
      <c r="E126" s="302">
        <v>274</v>
      </c>
      <c r="F126" s="303" t="s">
        <v>1016</v>
      </c>
      <c r="G126" s="304">
        <v>6.3E-2</v>
      </c>
      <c r="H126" s="304" t="s">
        <v>1005</v>
      </c>
    </row>
    <row r="127" spans="1:8" ht="15.75" customHeight="1" x14ac:dyDescent="0.3">
      <c r="A127" s="302" t="s">
        <v>1013</v>
      </c>
      <c r="B127" s="302" t="s">
        <v>439</v>
      </c>
      <c r="C127" s="302" t="s">
        <v>440</v>
      </c>
      <c r="D127" s="302" t="s">
        <v>888</v>
      </c>
      <c r="E127" s="302">
        <v>367</v>
      </c>
      <c r="F127" s="303" t="s">
        <v>1017</v>
      </c>
      <c r="G127" s="304">
        <v>8.7999999999999995E-2</v>
      </c>
      <c r="H127" s="304" t="s">
        <v>1005</v>
      </c>
    </row>
    <row r="128" spans="1:8" ht="15.75" customHeight="1" x14ac:dyDescent="0.3">
      <c r="A128" s="302" t="s">
        <v>1013</v>
      </c>
      <c r="B128" s="302" t="s">
        <v>441</v>
      </c>
      <c r="C128" s="302" t="s">
        <v>442</v>
      </c>
      <c r="D128" s="302" t="s">
        <v>888</v>
      </c>
      <c r="E128" s="302">
        <v>465</v>
      </c>
      <c r="F128" s="303" t="s">
        <v>1018</v>
      </c>
      <c r="G128" s="304">
        <v>0.1255</v>
      </c>
      <c r="H128" s="304" t="s">
        <v>1005</v>
      </c>
    </row>
    <row r="129" spans="1:8" ht="15.75" customHeight="1" x14ac:dyDescent="0.3">
      <c r="A129" s="302" t="s">
        <v>1013</v>
      </c>
      <c r="B129" s="302" t="s">
        <v>443</v>
      </c>
      <c r="C129" s="302" t="s">
        <v>444</v>
      </c>
      <c r="D129" s="302" t="s">
        <v>888</v>
      </c>
      <c r="E129" s="302">
        <v>571</v>
      </c>
      <c r="F129" s="303" t="s">
        <v>1019</v>
      </c>
      <c r="G129" s="304">
        <v>0.17549999999999999</v>
      </c>
      <c r="H129" s="304" t="s">
        <v>1005</v>
      </c>
    </row>
    <row r="130" spans="1:8" ht="15.75" customHeight="1" x14ac:dyDescent="0.3">
      <c r="A130" s="302" t="s">
        <v>1013</v>
      </c>
      <c r="B130" s="302" t="s">
        <v>445</v>
      </c>
      <c r="C130" s="302" t="s">
        <v>446</v>
      </c>
      <c r="D130" s="302" t="s">
        <v>888</v>
      </c>
      <c r="E130" s="302">
        <v>701</v>
      </c>
      <c r="F130" s="303" t="s">
        <v>1020</v>
      </c>
      <c r="G130" s="304">
        <v>0.27550000000000002</v>
      </c>
      <c r="H130" s="304" t="s">
        <v>1005</v>
      </c>
    </row>
    <row r="131" spans="1:8" ht="15.75" customHeight="1" x14ac:dyDescent="0.3">
      <c r="A131" s="302" t="s">
        <v>1013</v>
      </c>
      <c r="B131" s="302" t="s">
        <v>447</v>
      </c>
      <c r="C131" s="302" t="s">
        <v>448</v>
      </c>
      <c r="D131" s="302" t="s">
        <v>888</v>
      </c>
      <c r="E131" s="302">
        <v>856</v>
      </c>
      <c r="F131" s="303" t="s">
        <v>1021</v>
      </c>
      <c r="G131" s="304">
        <v>0.42549999999999999</v>
      </c>
      <c r="H131" s="304" t="s">
        <v>1005</v>
      </c>
    </row>
    <row r="132" spans="1:8" ht="15.75" customHeight="1" x14ac:dyDescent="0.3">
      <c r="A132" s="302" t="s">
        <v>1013</v>
      </c>
      <c r="B132" s="302" t="s">
        <v>449</v>
      </c>
      <c r="C132" s="302" t="s">
        <v>450</v>
      </c>
      <c r="D132" s="302" t="s">
        <v>888</v>
      </c>
      <c r="E132" s="302">
        <v>1037</v>
      </c>
      <c r="F132" s="303" t="s">
        <v>1022</v>
      </c>
      <c r="G132" s="304">
        <v>0.62549999999999994</v>
      </c>
      <c r="H132" s="304" t="s">
        <v>1005</v>
      </c>
    </row>
    <row r="133" spans="1:8" ht="15.75" customHeight="1" x14ac:dyDescent="0.3">
      <c r="A133" s="302" t="s">
        <v>1013</v>
      </c>
      <c r="B133" s="302" t="s">
        <v>451</v>
      </c>
      <c r="C133" s="302" t="s">
        <v>452</v>
      </c>
      <c r="D133" s="302" t="s">
        <v>888</v>
      </c>
      <c r="E133" s="302">
        <v>1243</v>
      </c>
      <c r="F133" s="303" t="s">
        <v>1023</v>
      </c>
      <c r="G133" s="304">
        <v>0.87549999999999994</v>
      </c>
      <c r="H133" s="304" t="s">
        <v>1005</v>
      </c>
    </row>
    <row r="134" spans="1:8" ht="15.75" customHeight="1" x14ac:dyDescent="0.3">
      <c r="A134" s="302" t="s">
        <v>1013</v>
      </c>
      <c r="B134" s="302" t="s">
        <v>453</v>
      </c>
      <c r="C134" s="302" t="s">
        <v>454</v>
      </c>
      <c r="D134" s="302" t="s">
        <v>888</v>
      </c>
      <c r="E134" s="302">
        <v>1638</v>
      </c>
      <c r="F134" s="303" t="s">
        <v>1024</v>
      </c>
      <c r="G134" s="304">
        <v>1.5004999999999999</v>
      </c>
      <c r="H134" s="304" t="s">
        <v>1005</v>
      </c>
    </row>
    <row r="135" spans="1:8" ht="15.75" customHeight="1" x14ac:dyDescent="0.3">
      <c r="A135" s="302" t="s">
        <v>1013</v>
      </c>
      <c r="B135" s="302" t="s">
        <v>455</v>
      </c>
      <c r="C135" s="302" t="s">
        <v>1025</v>
      </c>
      <c r="D135" s="302" t="s">
        <v>457</v>
      </c>
      <c r="E135" s="302">
        <v>744</v>
      </c>
      <c r="F135" s="303" t="s">
        <v>1026</v>
      </c>
      <c r="G135" s="304" t="s">
        <v>890</v>
      </c>
      <c r="H135" s="304" t="s">
        <v>1005</v>
      </c>
    </row>
    <row r="136" spans="1:8" ht="15.75" customHeight="1" x14ac:dyDescent="0.3">
      <c r="A136" s="302" t="s">
        <v>1013</v>
      </c>
      <c r="B136" s="302" t="s">
        <v>458</v>
      </c>
      <c r="C136" s="302" t="s">
        <v>459</v>
      </c>
      <c r="D136" s="302" t="s">
        <v>888</v>
      </c>
      <c r="E136" s="302">
        <v>432</v>
      </c>
      <c r="F136" s="303" t="s">
        <v>1027</v>
      </c>
      <c r="G136" s="304">
        <v>0.05</v>
      </c>
      <c r="H136" s="304" t="s">
        <v>890</v>
      </c>
    </row>
    <row r="137" spans="1:8" ht="15.75" customHeight="1" x14ac:dyDescent="0.3">
      <c r="A137" s="302" t="s">
        <v>1013</v>
      </c>
      <c r="B137" s="302" t="s">
        <v>1028</v>
      </c>
      <c r="C137" s="302" t="s">
        <v>1029</v>
      </c>
      <c r="D137" s="302" t="s">
        <v>888</v>
      </c>
      <c r="E137" s="302">
        <v>916</v>
      </c>
      <c r="F137" s="303" t="s">
        <v>1030</v>
      </c>
      <c r="G137" s="304">
        <v>0.2</v>
      </c>
      <c r="H137" s="304" t="s">
        <v>893</v>
      </c>
    </row>
    <row r="138" spans="1:8" ht="15.75" customHeight="1" x14ac:dyDescent="0.3">
      <c r="A138" s="302" t="s">
        <v>1031</v>
      </c>
      <c r="B138" s="302" t="s">
        <v>1032</v>
      </c>
      <c r="C138" s="302" t="s">
        <v>1033</v>
      </c>
      <c r="D138" s="302" t="s">
        <v>888</v>
      </c>
      <c r="E138" s="302">
        <v>373</v>
      </c>
      <c r="F138" s="303" t="s">
        <v>1034</v>
      </c>
      <c r="G138" s="304">
        <v>8.7999999999999995E-2</v>
      </c>
      <c r="H138" s="304" t="s">
        <v>1005</v>
      </c>
    </row>
    <row r="139" spans="1:8" ht="15.75" customHeight="1" x14ac:dyDescent="0.3">
      <c r="A139" s="302" t="s">
        <v>1031</v>
      </c>
      <c r="B139" s="302" t="s">
        <v>1035</v>
      </c>
      <c r="C139" s="302" t="s">
        <v>1036</v>
      </c>
      <c r="D139" s="302" t="s">
        <v>888</v>
      </c>
      <c r="E139" s="302">
        <v>475</v>
      </c>
      <c r="F139" s="303" t="s">
        <v>1037</v>
      </c>
      <c r="G139" s="304">
        <v>0.1255</v>
      </c>
      <c r="H139" s="304" t="s">
        <v>1005</v>
      </c>
    </row>
    <row r="140" spans="1:8" ht="15.75" customHeight="1" x14ac:dyDescent="0.3">
      <c r="A140" s="302" t="s">
        <v>1031</v>
      </c>
      <c r="B140" s="302" t="s">
        <v>1038</v>
      </c>
      <c r="C140" s="302" t="s">
        <v>1039</v>
      </c>
      <c r="D140" s="302" t="s">
        <v>888</v>
      </c>
      <c r="E140" s="302">
        <v>584</v>
      </c>
      <c r="F140" s="303" t="s">
        <v>1040</v>
      </c>
      <c r="G140" s="304">
        <v>0.17549999999999999</v>
      </c>
      <c r="H140" s="304" t="s">
        <v>1005</v>
      </c>
    </row>
    <row r="141" spans="1:8" ht="15.75" customHeight="1" x14ac:dyDescent="0.3">
      <c r="A141" s="302" t="s">
        <v>1031</v>
      </c>
      <c r="B141" s="302" t="s">
        <v>1041</v>
      </c>
      <c r="C141" s="302" t="s">
        <v>1042</v>
      </c>
      <c r="D141" s="302" t="s">
        <v>888</v>
      </c>
      <c r="E141" s="302">
        <v>722</v>
      </c>
      <c r="F141" s="303" t="s">
        <v>1043</v>
      </c>
      <c r="G141" s="304">
        <v>0.27550000000000002</v>
      </c>
      <c r="H141" s="304" t="s">
        <v>1005</v>
      </c>
    </row>
    <row r="142" spans="1:8" ht="15.75" customHeight="1" x14ac:dyDescent="0.3">
      <c r="A142" s="302" t="s">
        <v>1031</v>
      </c>
      <c r="B142" s="302" t="s">
        <v>1044</v>
      </c>
      <c r="C142" s="302" t="s">
        <v>1045</v>
      </c>
      <c r="D142" s="302" t="s">
        <v>888</v>
      </c>
      <c r="E142" s="302">
        <v>889</v>
      </c>
      <c r="F142" s="303" t="s">
        <v>1046</v>
      </c>
      <c r="G142" s="304">
        <v>0.42549999999999999</v>
      </c>
      <c r="H142" s="304" t="s">
        <v>1005</v>
      </c>
    </row>
    <row r="143" spans="1:8" ht="15.75" customHeight="1" x14ac:dyDescent="0.3">
      <c r="A143" s="302" t="s">
        <v>1031</v>
      </c>
      <c r="B143" s="302" t="s">
        <v>1047</v>
      </c>
      <c r="C143" s="302" t="s">
        <v>1048</v>
      </c>
      <c r="D143" s="302" t="s">
        <v>888</v>
      </c>
      <c r="E143" s="302">
        <v>1085</v>
      </c>
      <c r="F143" s="303" t="s">
        <v>1049</v>
      </c>
      <c r="G143" s="304">
        <v>0.62549999999999994</v>
      </c>
      <c r="H143" s="304" t="s">
        <v>1005</v>
      </c>
    </row>
    <row r="144" spans="1:8" ht="15.75" customHeight="1" x14ac:dyDescent="0.3">
      <c r="A144" s="302" t="s">
        <v>1031</v>
      </c>
      <c r="B144" s="302" t="s">
        <v>1050</v>
      </c>
      <c r="C144" s="302" t="s">
        <v>1051</v>
      </c>
      <c r="D144" s="302" t="s">
        <v>888</v>
      </c>
      <c r="E144" s="302">
        <v>1310</v>
      </c>
      <c r="F144" s="303" t="s">
        <v>1052</v>
      </c>
      <c r="G144" s="304">
        <v>0.87549999999999994</v>
      </c>
      <c r="H144" s="304" t="s">
        <v>1005</v>
      </c>
    </row>
    <row r="145" spans="1:8" ht="15.75" customHeight="1" x14ac:dyDescent="0.3">
      <c r="A145" s="302" t="s">
        <v>1031</v>
      </c>
      <c r="B145" s="302" t="s">
        <v>476</v>
      </c>
      <c r="C145" s="302" t="s">
        <v>477</v>
      </c>
      <c r="D145" s="302" t="s">
        <v>888</v>
      </c>
      <c r="E145" s="302">
        <v>1752</v>
      </c>
      <c r="F145" s="303" t="s">
        <v>1053</v>
      </c>
      <c r="G145" s="304">
        <v>1.5004999999999999</v>
      </c>
      <c r="H145" s="304" t="s">
        <v>1005</v>
      </c>
    </row>
    <row r="146" spans="1:8" ht="15.75" customHeight="1" x14ac:dyDescent="0.3">
      <c r="A146" s="302" t="s">
        <v>1031</v>
      </c>
      <c r="B146" s="302" t="s">
        <v>478</v>
      </c>
      <c r="C146" s="302" t="s">
        <v>1054</v>
      </c>
      <c r="D146" s="302" t="s">
        <v>457</v>
      </c>
      <c r="E146" s="302">
        <v>820</v>
      </c>
      <c r="F146" s="303" t="s">
        <v>1055</v>
      </c>
      <c r="G146" s="304" t="s">
        <v>890</v>
      </c>
      <c r="H146" s="304" t="s">
        <v>1005</v>
      </c>
    </row>
    <row r="147" spans="1:8" ht="15.75" customHeight="1" x14ac:dyDescent="0.3">
      <c r="A147" s="302" t="s">
        <v>1056</v>
      </c>
      <c r="B147" s="302" t="s">
        <v>482</v>
      </c>
      <c r="C147" s="302" t="s">
        <v>483</v>
      </c>
      <c r="D147" s="302" t="s">
        <v>888</v>
      </c>
      <c r="E147" s="302">
        <v>279</v>
      </c>
      <c r="F147" s="303" t="s">
        <v>1057</v>
      </c>
      <c r="G147" s="304">
        <v>0.06</v>
      </c>
      <c r="H147" s="304" t="s">
        <v>1005</v>
      </c>
    </row>
    <row r="148" spans="1:8" ht="15.75" customHeight="1" x14ac:dyDescent="0.3">
      <c r="A148" s="302" t="s">
        <v>1056</v>
      </c>
      <c r="B148" s="302" t="s">
        <v>484</v>
      </c>
      <c r="C148" s="302" t="s">
        <v>1058</v>
      </c>
      <c r="D148" s="302" t="s">
        <v>888</v>
      </c>
      <c r="E148" s="302">
        <v>373</v>
      </c>
      <c r="F148" s="303" t="s">
        <v>1059</v>
      </c>
      <c r="G148" s="304">
        <v>8.7999999999999995E-2</v>
      </c>
      <c r="H148" s="304" t="s">
        <v>1005</v>
      </c>
    </row>
    <row r="149" spans="1:8" ht="15.75" customHeight="1" x14ac:dyDescent="0.3">
      <c r="A149" s="302" t="s">
        <v>1056</v>
      </c>
      <c r="B149" s="302" t="s">
        <v>486</v>
      </c>
      <c r="C149" s="302" t="s">
        <v>1060</v>
      </c>
      <c r="D149" s="302" t="s">
        <v>888</v>
      </c>
      <c r="E149" s="302">
        <v>475</v>
      </c>
      <c r="F149" s="303" t="s">
        <v>1061</v>
      </c>
      <c r="G149" s="304">
        <v>0.125</v>
      </c>
      <c r="H149" s="304" t="s">
        <v>1005</v>
      </c>
    </row>
    <row r="150" spans="1:8" ht="15.75" customHeight="1" x14ac:dyDescent="0.3">
      <c r="A150" s="302" t="s">
        <v>1056</v>
      </c>
      <c r="B150" s="302" t="s">
        <v>488</v>
      </c>
      <c r="C150" s="302" t="s">
        <v>1062</v>
      </c>
      <c r="D150" s="302" t="s">
        <v>888</v>
      </c>
      <c r="E150" s="302">
        <v>584</v>
      </c>
      <c r="F150" s="303" t="s">
        <v>1063</v>
      </c>
      <c r="G150" s="304">
        <v>0.17499999999999999</v>
      </c>
      <c r="H150" s="304" t="s">
        <v>1005</v>
      </c>
    </row>
    <row r="151" spans="1:8" ht="15.75" customHeight="1" x14ac:dyDescent="0.3">
      <c r="A151" s="302" t="s">
        <v>1056</v>
      </c>
      <c r="B151" s="302" t="s">
        <v>490</v>
      </c>
      <c r="C151" s="302" t="s">
        <v>491</v>
      </c>
      <c r="D151" s="302" t="s">
        <v>888</v>
      </c>
      <c r="E151" s="302">
        <v>722</v>
      </c>
      <c r="F151" s="303" t="s">
        <v>1064</v>
      </c>
      <c r="G151" s="304">
        <v>0.27500000000000002</v>
      </c>
      <c r="H151" s="304" t="s">
        <v>1005</v>
      </c>
    </row>
    <row r="152" spans="1:8" ht="15.75" customHeight="1" x14ac:dyDescent="0.3">
      <c r="A152" s="302" t="s">
        <v>1056</v>
      </c>
      <c r="B152" s="302" t="s">
        <v>492</v>
      </c>
      <c r="C152" s="302" t="s">
        <v>493</v>
      </c>
      <c r="D152" s="302" t="s">
        <v>888</v>
      </c>
      <c r="E152" s="302">
        <v>874</v>
      </c>
      <c r="F152" s="303" t="s">
        <v>1065</v>
      </c>
      <c r="G152" s="304">
        <v>0.4</v>
      </c>
      <c r="H152" s="304" t="s">
        <v>1005</v>
      </c>
    </row>
    <row r="153" spans="1:8" ht="15.75" customHeight="1" x14ac:dyDescent="0.3">
      <c r="A153" s="302" t="s">
        <v>1056</v>
      </c>
      <c r="B153" s="302" t="s">
        <v>494</v>
      </c>
      <c r="C153" s="302" t="s">
        <v>495</v>
      </c>
      <c r="D153" s="302" t="s">
        <v>888</v>
      </c>
      <c r="E153" s="302">
        <v>1085</v>
      </c>
      <c r="F153" s="303" t="s">
        <v>1066</v>
      </c>
      <c r="G153" s="304">
        <v>0.625</v>
      </c>
      <c r="H153" s="304" t="s">
        <v>1005</v>
      </c>
    </row>
    <row r="154" spans="1:8" ht="15.75" customHeight="1" x14ac:dyDescent="0.3">
      <c r="A154" s="302" t="s">
        <v>1056</v>
      </c>
      <c r="B154" s="302" t="s">
        <v>496</v>
      </c>
      <c r="C154" s="302" t="s">
        <v>497</v>
      </c>
      <c r="D154" s="302" t="s">
        <v>888</v>
      </c>
      <c r="E154" s="302">
        <v>1310</v>
      </c>
      <c r="F154" s="303" t="s">
        <v>1067</v>
      </c>
      <c r="G154" s="304">
        <v>0.875</v>
      </c>
      <c r="H154" s="304" t="s">
        <v>1005</v>
      </c>
    </row>
    <row r="155" spans="1:8" ht="15.75" customHeight="1" x14ac:dyDescent="0.3">
      <c r="A155" s="302" t="s">
        <v>1056</v>
      </c>
      <c r="B155" s="302" t="s">
        <v>498</v>
      </c>
      <c r="C155" s="302" t="s">
        <v>499</v>
      </c>
      <c r="D155" s="302" t="s">
        <v>888</v>
      </c>
      <c r="E155" s="302">
        <v>1752</v>
      </c>
      <c r="F155" s="303" t="s">
        <v>1068</v>
      </c>
      <c r="G155" s="304">
        <v>1.5</v>
      </c>
      <c r="H155" s="304" t="s">
        <v>1005</v>
      </c>
    </row>
    <row r="156" spans="1:8" ht="15.75" customHeight="1" x14ac:dyDescent="0.3">
      <c r="A156" s="302" t="s">
        <v>1056</v>
      </c>
      <c r="B156" s="302" t="s">
        <v>500</v>
      </c>
      <c r="C156" s="302" t="s">
        <v>501</v>
      </c>
      <c r="D156" s="302" t="s">
        <v>457</v>
      </c>
      <c r="E156" s="302">
        <v>820</v>
      </c>
      <c r="F156" s="303" t="s">
        <v>1069</v>
      </c>
      <c r="G156" s="304" t="s">
        <v>890</v>
      </c>
      <c r="H156" s="304" t="s">
        <v>1005</v>
      </c>
    </row>
    <row r="157" spans="1:8" ht="15.75" customHeight="1" x14ac:dyDescent="0.3">
      <c r="A157" s="302" t="s">
        <v>1056</v>
      </c>
      <c r="B157" s="302" t="s">
        <v>502</v>
      </c>
      <c r="C157" s="302" t="s">
        <v>503</v>
      </c>
      <c r="D157" s="302" t="s">
        <v>888</v>
      </c>
      <c r="E157" s="302">
        <v>443</v>
      </c>
      <c r="F157" s="303" t="s">
        <v>1070</v>
      </c>
      <c r="G157" s="304">
        <v>0.2</v>
      </c>
      <c r="H157" s="304" t="s">
        <v>890</v>
      </c>
    </row>
    <row r="158" spans="1:8" ht="15.75" customHeight="1" x14ac:dyDescent="0.3">
      <c r="A158" s="302" t="s">
        <v>1071</v>
      </c>
      <c r="B158" s="302" t="s">
        <v>1072</v>
      </c>
      <c r="C158" s="302" t="s">
        <v>1073</v>
      </c>
      <c r="D158" s="302" t="s">
        <v>888</v>
      </c>
      <c r="E158" s="302">
        <v>224</v>
      </c>
      <c r="F158" s="303"/>
      <c r="G158" s="304">
        <v>0.04</v>
      </c>
      <c r="H158" s="304">
        <v>0.32</v>
      </c>
    </row>
    <row r="159" spans="1:8" ht="15.75" customHeight="1" x14ac:dyDescent="0.3">
      <c r="A159" s="302" t="s">
        <v>1071</v>
      </c>
      <c r="B159" s="302" t="s">
        <v>528</v>
      </c>
      <c r="C159" s="302" t="s">
        <v>1074</v>
      </c>
      <c r="D159" s="302" t="s">
        <v>888</v>
      </c>
      <c r="E159" s="302">
        <v>360</v>
      </c>
      <c r="F159" s="303"/>
      <c r="G159" s="304">
        <v>7.4999999999999997E-2</v>
      </c>
      <c r="H159" s="304">
        <v>0.9</v>
      </c>
    </row>
    <row r="160" spans="1:8" ht="15.75" customHeight="1" x14ac:dyDescent="0.3">
      <c r="A160" s="302" t="s">
        <v>1071</v>
      </c>
      <c r="B160" s="302" t="s">
        <v>531</v>
      </c>
      <c r="C160" s="302" t="s">
        <v>1075</v>
      </c>
      <c r="D160" s="302" t="s">
        <v>888</v>
      </c>
      <c r="E160" s="302">
        <v>580</v>
      </c>
      <c r="F160" s="303"/>
      <c r="G160" s="304">
        <v>0.15</v>
      </c>
      <c r="H160" s="304">
        <v>1.92</v>
      </c>
    </row>
    <row r="161" spans="1:8" ht="15.75" customHeight="1" x14ac:dyDescent="0.3">
      <c r="A161" s="302" t="s">
        <v>1071</v>
      </c>
      <c r="B161" s="302" t="s">
        <v>532</v>
      </c>
      <c r="C161" s="302" t="s">
        <v>1076</v>
      </c>
      <c r="D161" s="302" t="s">
        <v>888</v>
      </c>
      <c r="E161" s="302">
        <v>860</v>
      </c>
      <c r="F161" s="303"/>
      <c r="G161" s="304">
        <v>0.25</v>
      </c>
      <c r="H161" s="304">
        <v>3.5</v>
      </c>
    </row>
    <row r="162" spans="1:8" ht="15.75" customHeight="1" x14ac:dyDescent="0.3">
      <c r="A162" s="302" t="s">
        <v>1071</v>
      </c>
      <c r="B162" s="302" t="s">
        <v>533</v>
      </c>
      <c r="C162" s="302" t="s">
        <v>1077</v>
      </c>
      <c r="D162" s="302" t="s">
        <v>888</v>
      </c>
      <c r="E162" s="302">
        <v>980</v>
      </c>
      <c r="F162" s="303"/>
      <c r="G162" s="304">
        <v>0.35</v>
      </c>
      <c r="H162" s="304">
        <v>5.76</v>
      </c>
    </row>
    <row r="163" spans="1:8" ht="15.75" customHeight="1" x14ac:dyDescent="0.3">
      <c r="A163" s="302" t="s">
        <v>1071</v>
      </c>
      <c r="B163" s="302" t="s">
        <v>534</v>
      </c>
      <c r="C163" s="302" t="s">
        <v>529</v>
      </c>
      <c r="D163" s="302" t="s">
        <v>888</v>
      </c>
      <c r="E163" s="302">
        <v>1180</v>
      </c>
      <c r="F163" s="303">
        <v>2000000056784</v>
      </c>
      <c r="G163" s="304">
        <v>0.45</v>
      </c>
      <c r="H163" s="304">
        <v>8.82</v>
      </c>
    </row>
    <row r="164" spans="1:8" ht="15.75" customHeight="1" x14ac:dyDescent="0.3">
      <c r="A164" s="302" t="s">
        <v>1071</v>
      </c>
      <c r="B164" s="302" t="s">
        <v>535</v>
      </c>
      <c r="C164" s="302" t="s">
        <v>536</v>
      </c>
      <c r="D164" s="302" t="s">
        <v>888</v>
      </c>
      <c r="E164" s="302">
        <v>1268</v>
      </c>
      <c r="F164" s="303">
        <v>2000000062228</v>
      </c>
      <c r="G164" s="304">
        <v>0.65</v>
      </c>
      <c r="H164" s="304">
        <v>12.8</v>
      </c>
    </row>
    <row r="165" spans="1:8" ht="15.75" customHeight="1" x14ac:dyDescent="0.3">
      <c r="A165" s="302" t="s">
        <v>1071</v>
      </c>
      <c r="B165" s="302" t="s">
        <v>537</v>
      </c>
      <c r="C165" s="302" t="s">
        <v>538</v>
      </c>
      <c r="D165" s="302" t="s">
        <v>888</v>
      </c>
      <c r="E165" s="302">
        <v>1520</v>
      </c>
      <c r="F165" s="303">
        <v>2000000038841</v>
      </c>
      <c r="G165" s="304" t="s">
        <v>890</v>
      </c>
      <c r="H165" s="304">
        <v>17.82</v>
      </c>
    </row>
    <row r="166" spans="1:8" ht="15.75" customHeight="1" x14ac:dyDescent="0.3">
      <c r="A166" s="302" t="s">
        <v>1071</v>
      </c>
      <c r="B166" s="302" t="s">
        <v>539</v>
      </c>
      <c r="C166" s="302" t="s">
        <v>540</v>
      </c>
      <c r="D166" s="302" t="s">
        <v>888</v>
      </c>
      <c r="E166" s="302">
        <v>1960</v>
      </c>
      <c r="F166" s="303">
        <v>2000000056791</v>
      </c>
      <c r="G166" s="304">
        <v>1.5</v>
      </c>
      <c r="H166" s="304">
        <v>21.6</v>
      </c>
    </row>
    <row r="167" spans="1:8" ht="15.75" customHeight="1" x14ac:dyDescent="0.3">
      <c r="A167" s="302" t="s">
        <v>1071</v>
      </c>
      <c r="B167" s="302" t="s">
        <v>541</v>
      </c>
      <c r="C167" s="302" t="s">
        <v>1078</v>
      </c>
      <c r="D167" s="302" t="s">
        <v>457</v>
      </c>
      <c r="E167" s="302">
        <v>1520</v>
      </c>
      <c r="F167" s="303" t="s">
        <v>1079</v>
      </c>
      <c r="G167" s="304" t="s">
        <v>890</v>
      </c>
      <c r="H167" s="304">
        <v>17.82</v>
      </c>
    </row>
    <row r="168" spans="1:8" ht="15.75" customHeight="1" x14ac:dyDescent="0.3">
      <c r="A168" s="302" t="s">
        <v>1071</v>
      </c>
      <c r="B168" s="302" t="s">
        <v>543</v>
      </c>
      <c r="C168" s="302" t="s">
        <v>544</v>
      </c>
      <c r="D168" s="302" t="s">
        <v>888</v>
      </c>
      <c r="E168" s="302">
        <v>100</v>
      </c>
      <c r="F168" s="303" t="s">
        <v>1080</v>
      </c>
      <c r="G168" s="304">
        <v>0.02</v>
      </c>
      <c r="H168" s="304">
        <v>0.2</v>
      </c>
    </row>
    <row r="169" spans="1:8" ht="15.75" customHeight="1" x14ac:dyDescent="0.3">
      <c r="A169" s="302" t="s">
        <v>1071</v>
      </c>
      <c r="B169" s="302" t="s">
        <v>545</v>
      </c>
      <c r="C169" s="302" t="s">
        <v>546</v>
      </c>
      <c r="D169" s="302" t="s">
        <v>888</v>
      </c>
      <c r="E169" s="302">
        <v>193</v>
      </c>
      <c r="F169" s="303" t="s">
        <v>1081</v>
      </c>
      <c r="G169" s="304">
        <v>0.04</v>
      </c>
      <c r="H169" s="304">
        <v>0.5</v>
      </c>
    </row>
    <row r="170" spans="1:8" ht="15.75" customHeight="1" x14ac:dyDescent="0.3">
      <c r="A170" s="302" t="s">
        <v>1071</v>
      </c>
      <c r="B170" s="302" t="s">
        <v>547</v>
      </c>
      <c r="C170" s="302" t="s">
        <v>548</v>
      </c>
      <c r="D170" s="302" t="s">
        <v>888</v>
      </c>
      <c r="E170" s="302">
        <v>295</v>
      </c>
      <c r="F170" s="303" t="s">
        <v>1082</v>
      </c>
      <c r="G170" s="304">
        <v>0.06</v>
      </c>
      <c r="H170" s="304">
        <v>0.9</v>
      </c>
    </row>
    <row r="171" spans="1:8" ht="15.75" customHeight="1" x14ac:dyDescent="0.3">
      <c r="A171" s="302" t="s">
        <v>1071</v>
      </c>
      <c r="B171" s="302" t="s">
        <v>549</v>
      </c>
      <c r="C171" s="302" t="s">
        <v>550</v>
      </c>
      <c r="D171" s="302" t="s">
        <v>888</v>
      </c>
      <c r="E171" s="302">
        <v>397</v>
      </c>
      <c r="F171" s="303" t="s">
        <v>1083</v>
      </c>
      <c r="G171" s="304">
        <v>0.09</v>
      </c>
      <c r="H171" s="304">
        <v>1.4</v>
      </c>
    </row>
    <row r="172" spans="1:8" ht="15.75" customHeight="1" x14ac:dyDescent="0.3">
      <c r="A172" s="302" t="s">
        <v>1071</v>
      </c>
      <c r="B172" s="302" t="s">
        <v>551</v>
      </c>
      <c r="C172" s="302" t="s">
        <v>552</v>
      </c>
      <c r="D172" s="302" t="s">
        <v>888</v>
      </c>
      <c r="E172" s="302">
        <v>490</v>
      </c>
      <c r="F172" s="303" t="s">
        <v>1084</v>
      </c>
      <c r="G172" s="304">
        <v>0.13</v>
      </c>
      <c r="H172" s="304" t="s">
        <v>990</v>
      </c>
    </row>
    <row r="173" spans="1:8" ht="15.75" customHeight="1" x14ac:dyDescent="0.3">
      <c r="A173" s="302" t="s">
        <v>1071</v>
      </c>
      <c r="B173" s="302" t="s">
        <v>553</v>
      </c>
      <c r="C173" s="302" t="s">
        <v>554</v>
      </c>
      <c r="D173" s="302" t="s">
        <v>888</v>
      </c>
      <c r="E173" s="302">
        <v>686</v>
      </c>
      <c r="F173" s="303" t="s">
        <v>1085</v>
      </c>
      <c r="G173" s="304">
        <v>0.18</v>
      </c>
      <c r="H173" s="304">
        <v>2.7</v>
      </c>
    </row>
    <row r="174" spans="1:8" ht="15.75" customHeight="1" x14ac:dyDescent="0.3">
      <c r="A174" s="302" t="s">
        <v>1071</v>
      </c>
      <c r="B174" s="302" t="s">
        <v>555</v>
      </c>
      <c r="C174" s="302" t="s">
        <v>556</v>
      </c>
      <c r="D174" s="302" t="s">
        <v>888</v>
      </c>
      <c r="E174" s="302">
        <v>758</v>
      </c>
      <c r="F174" s="303" t="s">
        <v>1086</v>
      </c>
      <c r="G174" s="304">
        <v>0.28000000000000003</v>
      </c>
      <c r="H174" s="304">
        <v>3.5</v>
      </c>
    </row>
    <row r="175" spans="1:8" ht="15.75" customHeight="1" x14ac:dyDescent="0.3">
      <c r="A175" s="302" t="s">
        <v>1071</v>
      </c>
      <c r="B175" s="302" t="s">
        <v>557</v>
      </c>
      <c r="C175" s="302" t="s">
        <v>558</v>
      </c>
      <c r="D175" s="302" t="s">
        <v>888</v>
      </c>
      <c r="E175" s="302">
        <v>946</v>
      </c>
      <c r="F175" s="303" t="s">
        <v>1087</v>
      </c>
      <c r="G175" s="304">
        <v>0.43</v>
      </c>
      <c r="H175" s="304">
        <v>4.4000000000000004</v>
      </c>
    </row>
    <row r="176" spans="1:8" ht="15.75" customHeight="1" x14ac:dyDescent="0.3">
      <c r="A176" s="302" t="s">
        <v>1071</v>
      </c>
      <c r="B176" s="302" t="s">
        <v>559</v>
      </c>
      <c r="C176" s="302" t="s">
        <v>560</v>
      </c>
      <c r="D176" s="302" t="s">
        <v>888</v>
      </c>
      <c r="E176" s="302">
        <v>1070</v>
      </c>
      <c r="F176" s="303" t="s">
        <v>1088</v>
      </c>
      <c r="G176" s="304">
        <v>0.63</v>
      </c>
      <c r="H176" s="304">
        <v>5.4</v>
      </c>
    </row>
    <row r="177" spans="1:8" ht="15.75" customHeight="1" x14ac:dyDescent="0.3">
      <c r="A177" s="302" t="s">
        <v>1071</v>
      </c>
      <c r="B177" s="302" t="s">
        <v>561</v>
      </c>
      <c r="C177" s="302" t="s">
        <v>562</v>
      </c>
      <c r="D177" s="302" t="s">
        <v>888</v>
      </c>
      <c r="E177" s="302">
        <v>1290</v>
      </c>
      <c r="F177" s="303" t="s">
        <v>1089</v>
      </c>
      <c r="G177" s="304">
        <v>0.88</v>
      </c>
      <c r="H177" s="304">
        <v>6.5</v>
      </c>
    </row>
    <row r="178" spans="1:8" ht="15.75" customHeight="1" x14ac:dyDescent="0.3">
      <c r="A178" s="302" t="s">
        <v>1071</v>
      </c>
      <c r="B178" s="302" t="s">
        <v>563</v>
      </c>
      <c r="C178" s="302" t="s">
        <v>564</v>
      </c>
      <c r="D178" s="302" t="s">
        <v>888</v>
      </c>
      <c r="E178" s="302">
        <v>1720</v>
      </c>
      <c r="F178" s="303" t="s">
        <v>1090</v>
      </c>
      <c r="G178" s="304">
        <v>1.5</v>
      </c>
      <c r="H178" s="304">
        <v>7.7</v>
      </c>
    </row>
    <row r="179" spans="1:8" ht="15.75" customHeight="1" x14ac:dyDescent="0.3">
      <c r="A179" s="302" t="s">
        <v>1071</v>
      </c>
      <c r="B179" s="302" t="s">
        <v>565</v>
      </c>
      <c r="C179" s="302" t="s">
        <v>1091</v>
      </c>
      <c r="D179" s="302" t="s">
        <v>457</v>
      </c>
      <c r="E179" s="302">
        <v>1440</v>
      </c>
      <c r="F179" s="303" t="s">
        <v>1092</v>
      </c>
      <c r="G179" s="304" t="s">
        <v>890</v>
      </c>
      <c r="H179" s="304" t="s">
        <v>960</v>
      </c>
    </row>
    <row r="180" spans="1:8" ht="15.75" customHeight="1" x14ac:dyDescent="0.3">
      <c r="A180" s="302" t="s">
        <v>1071</v>
      </c>
      <c r="B180" s="302" t="s">
        <v>567</v>
      </c>
      <c r="C180" s="302" t="s">
        <v>568</v>
      </c>
      <c r="D180" s="302" t="s">
        <v>888</v>
      </c>
      <c r="E180" s="302">
        <v>276</v>
      </c>
      <c r="F180" s="303" t="s">
        <v>1093</v>
      </c>
      <c r="G180" s="304">
        <v>0.05</v>
      </c>
      <c r="H180" s="304" t="s">
        <v>890</v>
      </c>
    </row>
    <row r="181" spans="1:8" ht="15.75" customHeight="1" x14ac:dyDescent="0.3">
      <c r="A181" s="302" t="s">
        <v>1071</v>
      </c>
      <c r="B181" s="302" t="s">
        <v>569</v>
      </c>
      <c r="C181" s="302" t="s">
        <v>570</v>
      </c>
      <c r="D181" s="302" t="s">
        <v>888</v>
      </c>
      <c r="E181" s="302">
        <v>544</v>
      </c>
      <c r="F181" s="303" t="s">
        <v>1094</v>
      </c>
      <c r="G181" s="304">
        <v>0.2</v>
      </c>
      <c r="H181" s="304" t="s">
        <v>893</v>
      </c>
    </row>
    <row r="182" spans="1:8" ht="15.75" customHeight="1" x14ac:dyDescent="0.3">
      <c r="A182" s="302" t="s">
        <v>1095</v>
      </c>
      <c r="B182" s="302" t="s">
        <v>647</v>
      </c>
      <c r="C182" s="302" t="s">
        <v>648</v>
      </c>
      <c r="D182" s="302" t="s">
        <v>888</v>
      </c>
      <c r="E182" s="302">
        <v>210</v>
      </c>
      <c r="F182" s="303">
        <v>2000000046563</v>
      </c>
      <c r="G182" s="304">
        <v>8.9999999999999993E-3</v>
      </c>
      <c r="H182" s="304" t="s">
        <v>1005</v>
      </c>
    </row>
    <row r="183" spans="1:8" ht="15.75" customHeight="1" x14ac:dyDescent="0.3">
      <c r="A183" s="302" t="s">
        <v>1095</v>
      </c>
      <c r="B183" s="302" t="s">
        <v>649</v>
      </c>
      <c r="C183" s="302" t="s">
        <v>650</v>
      </c>
      <c r="D183" s="302" t="s">
        <v>888</v>
      </c>
      <c r="E183" s="302">
        <v>340</v>
      </c>
      <c r="F183" s="303">
        <v>2000000046570</v>
      </c>
      <c r="G183" s="304">
        <v>1.4999999999999999E-2</v>
      </c>
      <c r="H183" s="304" t="s">
        <v>1005</v>
      </c>
    </row>
    <row r="184" spans="1:8" ht="15.75" customHeight="1" x14ac:dyDescent="0.3">
      <c r="A184" s="302" t="s">
        <v>1095</v>
      </c>
      <c r="B184" s="302" t="s">
        <v>651</v>
      </c>
      <c r="C184" s="302" t="s">
        <v>652</v>
      </c>
      <c r="D184" s="302" t="s">
        <v>888</v>
      </c>
      <c r="E184" s="302">
        <v>480</v>
      </c>
      <c r="F184" s="303">
        <v>2000000046587</v>
      </c>
      <c r="G184" s="304">
        <v>2.1000000000000001E-2</v>
      </c>
      <c r="H184" s="304" t="s">
        <v>1005</v>
      </c>
    </row>
    <row r="185" spans="1:8" ht="15.75" customHeight="1" x14ac:dyDescent="0.3">
      <c r="A185" s="302" t="s">
        <v>1095</v>
      </c>
      <c r="B185" s="302" t="s">
        <v>653</v>
      </c>
      <c r="C185" s="302" t="s">
        <v>654</v>
      </c>
      <c r="D185" s="302" t="s">
        <v>888</v>
      </c>
      <c r="E185" s="302">
        <v>590</v>
      </c>
      <c r="F185" s="303">
        <v>2000000046594</v>
      </c>
      <c r="G185" s="304">
        <v>2.63E-2</v>
      </c>
      <c r="H185" s="304" t="s">
        <v>1005</v>
      </c>
    </row>
    <row r="186" spans="1:8" ht="15.75" customHeight="1" x14ac:dyDescent="0.3">
      <c r="A186" s="302" t="s">
        <v>1095</v>
      </c>
      <c r="B186" s="302" t="s">
        <v>655</v>
      </c>
      <c r="C186" s="302" t="s">
        <v>656</v>
      </c>
      <c r="D186" s="302" t="s">
        <v>888</v>
      </c>
      <c r="E186" s="302">
        <v>600</v>
      </c>
      <c r="F186" s="303" t="s">
        <v>1096</v>
      </c>
      <c r="G186" s="304">
        <v>3.5000000000000003E-2</v>
      </c>
      <c r="H186" s="304" t="s">
        <v>1005</v>
      </c>
    </row>
    <row r="187" spans="1:8" ht="15.75" customHeight="1" x14ac:dyDescent="0.3">
      <c r="A187" s="302" t="s">
        <v>1095</v>
      </c>
      <c r="B187" s="302" t="s">
        <v>657</v>
      </c>
      <c r="C187" s="302" t="s">
        <v>658</v>
      </c>
      <c r="D187" s="302" t="s">
        <v>888</v>
      </c>
      <c r="E187" s="302">
        <v>180</v>
      </c>
      <c r="F187" s="303">
        <v>2000000046600</v>
      </c>
      <c r="G187" s="304">
        <v>8.0000000000000002E-3</v>
      </c>
      <c r="H187" s="304" t="s">
        <v>1005</v>
      </c>
    </row>
    <row r="188" spans="1:8" ht="15.75" customHeight="1" x14ac:dyDescent="0.3">
      <c r="A188" s="302" t="s">
        <v>1095</v>
      </c>
      <c r="B188" s="302" t="s">
        <v>659</v>
      </c>
      <c r="C188" s="302" t="s">
        <v>660</v>
      </c>
      <c r="D188" s="302" t="s">
        <v>888</v>
      </c>
      <c r="E188" s="302">
        <v>150</v>
      </c>
      <c r="F188" s="303">
        <v>2000000046617</v>
      </c>
      <c r="G188" s="304">
        <v>6.0000000000000001E-3</v>
      </c>
      <c r="H188" s="304" t="s">
        <v>1005</v>
      </c>
    </row>
    <row r="189" spans="1:8" ht="15.75" customHeight="1" x14ac:dyDescent="0.3">
      <c r="A189" s="302" t="s">
        <v>1095</v>
      </c>
      <c r="B189" s="302" t="s">
        <v>1097</v>
      </c>
      <c r="C189" s="302" t="s">
        <v>1098</v>
      </c>
      <c r="D189" s="302" t="s">
        <v>888</v>
      </c>
      <c r="E189" s="302">
        <v>200</v>
      </c>
      <c r="F189" s="303">
        <v>2000000046624</v>
      </c>
      <c r="G189" s="304">
        <v>8.9999999999999993E-3</v>
      </c>
      <c r="H189" s="304" t="s">
        <v>1005</v>
      </c>
    </row>
    <row r="190" spans="1:8" ht="15.75" customHeight="1" x14ac:dyDescent="0.3">
      <c r="A190" s="302" t="s">
        <v>1095</v>
      </c>
      <c r="B190" s="302" t="s">
        <v>661</v>
      </c>
      <c r="C190" s="302" t="s">
        <v>662</v>
      </c>
      <c r="D190" s="302" t="s">
        <v>888</v>
      </c>
      <c r="E190" s="302">
        <v>200</v>
      </c>
      <c r="F190" s="303" t="s">
        <v>1099</v>
      </c>
      <c r="G190" s="304">
        <v>0.02</v>
      </c>
      <c r="H190" s="304" t="s">
        <v>1005</v>
      </c>
    </row>
    <row r="191" spans="1:8" ht="15.75" customHeight="1" x14ac:dyDescent="0.3">
      <c r="A191" s="302" t="s">
        <v>1095</v>
      </c>
      <c r="B191" s="302" t="s">
        <v>663</v>
      </c>
      <c r="C191" s="302" t="s">
        <v>664</v>
      </c>
      <c r="D191" s="302" t="s">
        <v>888</v>
      </c>
      <c r="E191" s="302">
        <v>160</v>
      </c>
      <c r="F191" s="303">
        <v>2000000046648</v>
      </c>
      <c r="G191" s="304">
        <v>7.0000000000000001E-3</v>
      </c>
      <c r="H191" s="304" t="s">
        <v>1005</v>
      </c>
    </row>
    <row r="192" spans="1:8" ht="15.75" customHeight="1" x14ac:dyDescent="0.3">
      <c r="A192" s="302" t="s">
        <v>1095</v>
      </c>
      <c r="B192" s="302" t="s">
        <v>665</v>
      </c>
      <c r="C192" s="302" t="s">
        <v>666</v>
      </c>
      <c r="D192" s="302" t="s">
        <v>888</v>
      </c>
      <c r="E192" s="302">
        <v>260</v>
      </c>
      <c r="F192" s="303">
        <v>2000000046655</v>
      </c>
      <c r="G192" s="304">
        <v>1.2E-2</v>
      </c>
      <c r="H192" s="304" t="s">
        <v>1005</v>
      </c>
    </row>
    <row r="193" spans="1:8" ht="15.75" customHeight="1" x14ac:dyDescent="0.3">
      <c r="A193" s="302" t="s">
        <v>1095</v>
      </c>
      <c r="B193" s="302" t="s">
        <v>667</v>
      </c>
      <c r="C193" s="302" t="s">
        <v>668</v>
      </c>
      <c r="D193" s="302" t="s">
        <v>888</v>
      </c>
      <c r="E193" s="302">
        <v>150</v>
      </c>
      <c r="F193" s="303">
        <v>2000000046631</v>
      </c>
      <c r="G193" s="304">
        <v>7.0000000000000001E-3</v>
      </c>
      <c r="H193" s="304" t="s">
        <v>1005</v>
      </c>
    </row>
    <row r="194" spans="1:8" ht="15.75" customHeight="1" x14ac:dyDescent="0.3">
      <c r="A194" s="302" t="s">
        <v>1095</v>
      </c>
      <c r="B194" s="302" t="s">
        <v>669</v>
      </c>
      <c r="C194" s="302" t="s">
        <v>670</v>
      </c>
      <c r="D194" s="302" t="s">
        <v>888</v>
      </c>
      <c r="E194" s="302">
        <v>200</v>
      </c>
      <c r="F194" s="303" t="s">
        <v>1100</v>
      </c>
      <c r="G194" s="304">
        <v>8.0000000000000002E-3</v>
      </c>
      <c r="H194" s="304" t="s">
        <v>1005</v>
      </c>
    </row>
    <row r="195" spans="1:8" ht="15.75" customHeight="1" x14ac:dyDescent="0.3">
      <c r="A195" s="302" t="s">
        <v>1095</v>
      </c>
      <c r="B195" s="302" t="s">
        <v>671</v>
      </c>
      <c r="C195" s="302" t="s">
        <v>672</v>
      </c>
      <c r="D195" s="302" t="s">
        <v>888</v>
      </c>
      <c r="E195" s="302">
        <v>300</v>
      </c>
      <c r="F195" s="303" t="s">
        <v>1101</v>
      </c>
      <c r="G195" s="304">
        <v>1.2E-2</v>
      </c>
      <c r="H195" s="304" t="s">
        <v>1005</v>
      </c>
    </row>
    <row r="196" spans="1:8" ht="15.75" customHeight="1" x14ac:dyDescent="0.3">
      <c r="A196" s="302" t="s">
        <v>1095</v>
      </c>
      <c r="B196" s="302" t="s">
        <v>673</v>
      </c>
      <c r="C196" s="302" t="s">
        <v>674</v>
      </c>
      <c r="D196" s="302" t="s">
        <v>888</v>
      </c>
      <c r="E196" s="302">
        <v>200</v>
      </c>
      <c r="F196" s="303" t="s">
        <v>1102</v>
      </c>
      <c r="G196" s="304">
        <v>2E-3</v>
      </c>
      <c r="H196" s="304" t="s">
        <v>1005</v>
      </c>
    </row>
    <row r="197" spans="1:8" ht="15.75" customHeight="1" x14ac:dyDescent="0.3">
      <c r="A197" s="302" t="s">
        <v>1095</v>
      </c>
      <c r="B197" s="302" t="s">
        <v>675</v>
      </c>
      <c r="C197" s="302" t="s">
        <v>676</v>
      </c>
      <c r="D197" s="302" t="s">
        <v>888</v>
      </c>
      <c r="E197" s="302">
        <v>200</v>
      </c>
      <c r="F197" s="303" t="s">
        <v>1103</v>
      </c>
      <c r="G197" s="304">
        <v>2E-3</v>
      </c>
      <c r="H197" s="304" t="s">
        <v>1005</v>
      </c>
    </row>
    <row r="198" spans="1:8" ht="15.75" customHeight="1" x14ac:dyDescent="0.3">
      <c r="A198" s="302" t="s">
        <v>1095</v>
      </c>
      <c r="B198" s="302" t="s">
        <v>679</v>
      </c>
      <c r="C198" s="302" t="s">
        <v>680</v>
      </c>
      <c r="D198" s="302" t="s">
        <v>888</v>
      </c>
      <c r="E198" s="302">
        <v>160</v>
      </c>
      <c r="F198" s="303">
        <v>2000000046662</v>
      </c>
      <c r="G198" s="304">
        <v>1.0999999999999999E-2</v>
      </c>
      <c r="H198" s="304" t="s">
        <v>1005</v>
      </c>
    </row>
    <row r="199" spans="1:8" ht="15.75" customHeight="1" x14ac:dyDescent="0.3">
      <c r="A199" s="302" t="s">
        <v>1095</v>
      </c>
      <c r="B199" s="302" t="s">
        <v>681</v>
      </c>
      <c r="C199" s="302" t="s">
        <v>682</v>
      </c>
      <c r="D199" s="302" t="s">
        <v>888</v>
      </c>
      <c r="E199" s="302">
        <v>270</v>
      </c>
      <c r="F199" s="303">
        <v>2000000046679</v>
      </c>
      <c r="G199" s="304">
        <v>1.7000000000000001E-2</v>
      </c>
      <c r="H199" s="304" t="s">
        <v>1005</v>
      </c>
    </row>
    <row r="200" spans="1:8" ht="15.75" customHeight="1" x14ac:dyDescent="0.3">
      <c r="A200" s="302" t="s">
        <v>1095</v>
      </c>
      <c r="B200" s="302" t="s">
        <v>683</v>
      </c>
      <c r="C200" s="302" t="s">
        <v>684</v>
      </c>
      <c r="D200" s="302" t="s">
        <v>888</v>
      </c>
      <c r="E200" s="302">
        <v>350</v>
      </c>
      <c r="F200" s="303">
        <v>2000000046686</v>
      </c>
      <c r="G200" s="304">
        <v>2.1999999999999999E-2</v>
      </c>
      <c r="H200" s="304" t="s">
        <v>1005</v>
      </c>
    </row>
    <row r="201" spans="1:8" ht="15.75" customHeight="1" x14ac:dyDescent="0.3">
      <c r="A201" s="302" t="s">
        <v>1095</v>
      </c>
      <c r="B201" s="302" t="s">
        <v>687</v>
      </c>
      <c r="C201" s="302" t="s">
        <v>688</v>
      </c>
      <c r="D201" s="302" t="s">
        <v>888</v>
      </c>
      <c r="E201" s="302">
        <v>200</v>
      </c>
      <c r="F201" s="303">
        <v>2000000046693</v>
      </c>
      <c r="G201" s="304">
        <v>4.0000000000000001E-3</v>
      </c>
      <c r="H201" s="304" t="s">
        <v>1005</v>
      </c>
    </row>
    <row r="202" spans="1:8" ht="15.75" customHeight="1" x14ac:dyDescent="0.3">
      <c r="A202" s="302" t="s">
        <v>1095</v>
      </c>
      <c r="B202" s="302" t="s">
        <v>689</v>
      </c>
      <c r="C202" s="302" t="s">
        <v>690</v>
      </c>
      <c r="D202" s="302" t="s">
        <v>888</v>
      </c>
      <c r="E202" s="302">
        <v>200</v>
      </c>
      <c r="F202" s="303">
        <v>2000000046709</v>
      </c>
      <c r="G202" s="304">
        <v>3.0000000000000001E-3</v>
      </c>
      <c r="H202" s="304" t="s">
        <v>1005</v>
      </c>
    </row>
    <row r="203" spans="1:8" ht="15.75" customHeight="1" x14ac:dyDescent="0.3">
      <c r="A203" s="302" t="s">
        <v>1095</v>
      </c>
      <c r="B203" s="302" t="s">
        <v>691</v>
      </c>
      <c r="C203" s="302" t="s">
        <v>692</v>
      </c>
      <c r="D203" s="302" t="s">
        <v>888</v>
      </c>
      <c r="E203" s="302">
        <v>150</v>
      </c>
      <c r="F203" s="303">
        <v>2000000046716</v>
      </c>
      <c r="G203" s="304">
        <v>0.01</v>
      </c>
      <c r="H203" s="304" t="s">
        <v>1005</v>
      </c>
    </row>
    <row r="204" spans="1:8" ht="15.75" customHeight="1" x14ac:dyDescent="0.3">
      <c r="A204" s="302" t="s">
        <v>1095</v>
      </c>
      <c r="B204" s="302" t="s">
        <v>693</v>
      </c>
      <c r="C204" s="302" t="s">
        <v>694</v>
      </c>
      <c r="D204" s="302" t="s">
        <v>888</v>
      </c>
      <c r="E204" s="302">
        <v>240</v>
      </c>
      <c r="F204" s="303">
        <v>2000000046723</v>
      </c>
      <c r="G204" s="304">
        <v>1.4999999999999999E-2</v>
      </c>
      <c r="H204" s="304" t="s">
        <v>1005</v>
      </c>
    </row>
    <row r="205" spans="1:8" ht="15.75" customHeight="1" x14ac:dyDescent="0.3">
      <c r="A205" s="302" t="s">
        <v>1095</v>
      </c>
      <c r="B205" s="302" t="s">
        <v>695</v>
      </c>
      <c r="C205" s="302" t="s">
        <v>696</v>
      </c>
      <c r="D205" s="302" t="s">
        <v>888</v>
      </c>
      <c r="E205" s="302">
        <v>380</v>
      </c>
      <c r="F205" s="303">
        <v>2000000046730</v>
      </c>
      <c r="G205" s="304">
        <v>2.5000000000000001E-2</v>
      </c>
      <c r="H205" s="304" t="s">
        <v>1005</v>
      </c>
    </row>
    <row r="206" spans="1:8" ht="15.75" customHeight="1" x14ac:dyDescent="0.3">
      <c r="A206" s="302" t="s">
        <v>1095</v>
      </c>
      <c r="B206" s="302" t="s">
        <v>697</v>
      </c>
      <c r="C206" s="302" t="s">
        <v>698</v>
      </c>
      <c r="D206" s="302" t="s">
        <v>888</v>
      </c>
      <c r="E206" s="302">
        <v>230</v>
      </c>
      <c r="F206" s="303">
        <v>2000000046747</v>
      </c>
      <c r="G206" s="304">
        <v>0.01</v>
      </c>
      <c r="H206" s="304" t="s">
        <v>1005</v>
      </c>
    </row>
    <row r="207" spans="1:8" ht="15.75" customHeight="1" x14ac:dyDescent="0.3">
      <c r="A207" s="302" t="s">
        <v>1095</v>
      </c>
      <c r="B207" s="302" t="s">
        <v>699</v>
      </c>
      <c r="C207" s="302" t="s">
        <v>700</v>
      </c>
      <c r="D207" s="302" t="s">
        <v>888</v>
      </c>
      <c r="E207" s="302">
        <v>310</v>
      </c>
      <c r="F207" s="303">
        <v>2000000046754</v>
      </c>
      <c r="G207" s="304">
        <v>1.4E-2</v>
      </c>
      <c r="H207" s="304" t="s">
        <v>1005</v>
      </c>
    </row>
    <row r="208" spans="1:8" ht="15.75" customHeight="1" x14ac:dyDescent="0.3">
      <c r="A208" s="302" t="s">
        <v>1095</v>
      </c>
      <c r="B208" s="302" t="s">
        <v>701</v>
      </c>
      <c r="C208" s="302" t="s">
        <v>702</v>
      </c>
      <c r="D208" s="302" t="s">
        <v>888</v>
      </c>
      <c r="E208" s="302">
        <v>170</v>
      </c>
      <c r="F208" s="303">
        <v>2000000046761</v>
      </c>
      <c r="G208" s="304">
        <v>0.04</v>
      </c>
      <c r="H208" s="304" t="s">
        <v>1005</v>
      </c>
    </row>
    <row r="209" spans="1:8" ht="15.75" customHeight="1" x14ac:dyDescent="0.3">
      <c r="A209" s="302" t="s">
        <v>1095</v>
      </c>
      <c r="B209" s="302" t="s">
        <v>703</v>
      </c>
      <c r="C209" s="302" t="s">
        <v>704</v>
      </c>
      <c r="D209" s="302" t="s">
        <v>888</v>
      </c>
      <c r="E209" s="302">
        <v>300</v>
      </c>
      <c r="F209" s="303" t="s">
        <v>1104</v>
      </c>
      <c r="G209" s="304">
        <v>0.01</v>
      </c>
      <c r="H209" s="304" t="s">
        <v>1005</v>
      </c>
    </row>
    <row r="210" spans="1:8" ht="15.75" customHeight="1" x14ac:dyDescent="0.3">
      <c r="A210" s="302" t="s">
        <v>1095</v>
      </c>
      <c r="B210" s="302" t="s">
        <v>705</v>
      </c>
      <c r="C210" s="302" t="s">
        <v>706</v>
      </c>
      <c r="D210" s="302" t="s">
        <v>888</v>
      </c>
      <c r="E210" s="302">
        <v>400</v>
      </c>
      <c r="F210" s="303" t="s">
        <v>1105</v>
      </c>
      <c r="G210" s="304">
        <v>0.02</v>
      </c>
      <c r="H210" s="304" t="s">
        <v>1005</v>
      </c>
    </row>
    <row r="211" spans="1:8" ht="15.75" customHeight="1" x14ac:dyDescent="0.3">
      <c r="A211" s="302" t="s">
        <v>1106</v>
      </c>
      <c r="B211" s="302" t="s">
        <v>707</v>
      </c>
      <c r="C211" s="302" t="s">
        <v>708</v>
      </c>
      <c r="D211" s="302" t="s">
        <v>888</v>
      </c>
      <c r="E211" s="302">
        <v>150</v>
      </c>
      <c r="F211" s="303" t="s">
        <v>1107</v>
      </c>
      <c r="G211" s="304">
        <v>6.0000000000000001E-3</v>
      </c>
      <c r="H211" s="304" t="s">
        <v>1005</v>
      </c>
    </row>
    <row r="212" spans="1:8" ht="15.75" customHeight="1" x14ac:dyDescent="0.3">
      <c r="A212" s="302" t="s">
        <v>1106</v>
      </c>
      <c r="B212" s="302" t="s">
        <v>709</v>
      </c>
      <c r="C212" s="302" t="s">
        <v>710</v>
      </c>
      <c r="D212" s="302" t="s">
        <v>888</v>
      </c>
      <c r="E212" s="302">
        <v>150</v>
      </c>
      <c r="F212" s="303" t="s">
        <v>1108</v>
      </c>
      <c r="G212" s="304">
        <v>6.0000000000000001E-3</v>
      </c>
      <c r="H212" s="304" t="s">
        <v>1005</v>
      </c>
    </row>
    <row r="213" spans="1:8" ht="15.75" customHeight="1" x14ac:dyDescent="0.3">
      <c r="A213" s="302" t="s">
        <v>1106</v>
      </c>
      <c r="B213" s="302" t="s">
        <v>711</v>
      </c>
      <c r="C213" s="302" t="s">
        <v>712</v>
      </c>
      <c r="D213" s="302" t="s">
        <v>888</v>
      </c>
      <c r="E213" s="302">
        <v>500</v>
      </c>
      <c r="F213" s="303">
        <v>2000000046778</v>
      </c>
      <c r="G213" s="304">
        <v>0.06</v>
      </c>
      <c r="H213" s="304" t="s">
        <v>1005</v>
      </c>
    </row>
    <row r="214" spans="1:8" ht="15.75" customHeight="1" x14ac:dyDescent="0.3">
      <c r="A214" s="302" t="s">
        <v>1106</v>
      </c>
      <c r="B214" s="302" t="s">
        <v>713</v>
      </c>
      <c r="C214" s="302" t="s">
        <v>714</v>
      </c>
      <c r="D214" s="302" t="s">
        <v>888</v>
      </c>
      <c r="E214" s="302">
        <v>550</v>
      </c>
      <c r="F214" s="303">
        <v>2000000046785</v>
      </c>
      <c r="G214" s="304">
        <v>0.06</v>
      </c>
      <c r="H214" s="304" t="s">
        <v>1005</v>
      </c>
    </row>
    <row r="215" spans="1:8" ht="15.75" customHeight="1" x14ac:dyDescent="0.3">
      <c r="A215" s="302" t="s">
        <v>1106</v>
      </c>
      <c r="B215" s="302" t="s">
        <v>735</v>
      </c>
      <c r="C215" s="302" t="s">
        <v>736</v>
      </c>
      <c r="D215" s="302" t="s">
        <v>888</v>
      </c>
      <c r="E215" s="302">
        <v>150</v>
      </c>
      <c r="F215" s="303">
        <v>2000000046792</v>
      </c>
      <c r="G215" s="304">
        <v>1.4999999999999999E-2</v>
      </c>
      <c r="H215" s="304" t="s">
        <v>1005</v>
      </c>
    </row>
    <row r="216" spans="1:8" ht="15.75" customHeight="1" x14ac:dyDescent="0.3">
      <c r="A216" s="302" t="s">
        <v>1106</v>
      </c>
      <c r="B216" s="302" t="s">
        <v>737</v>
      </c>
      <c r="C216" s="302" t="s">
        <v>738</v>
      </c>
      <c r="D216" s="302" t="s">
        <v>888</v>
      </c>
      <c r="E216" s="302">
        <v>100</v>
      </c>
      <c r="F216" s="303">
        <v>2000000046808</v>
      </c>
      <c r="G216" s="304">
        <v>1.4999999999999999E-2</v>
      </c>
      <c r="H216" s="304" t="s">
        <v>1005</v>
      </c>
    </row>
    <row r="217" spans="1:8" ht="15.75" customHeight="1" x14ac:dyDescent="0.3">
      <c r="A217" s="302" t="s">
        <v>1106</v>
      </c>
      <c r="B217" s="302" t="s">
        <v>739</v>
      </c>
      <c r="C217" s="302" t="s">
        <v>740</v>
      </c>
      <c r="D217" s="302" t="s">
        <v>888</v>
      </c>
      <c r="E217" s="302">
        <v>160</v>
      </c>
      <c r="F217" s="303">
        <v>2000000046815</v>
      </c>
      <c r="G217" s="304">
        <v>2.5000000000000001E-2</v>
      </c>
      <c r="H217" s="304" t="s">
        <v>1005</v>
      </c>
    </row>
    <row r="218" spans="1:8" ht="15.75" customHeight="1" x14ac:dyDescent="0.3">
      <c r="A218" s="302" t="s">
        <v>1106</v>
      </c>
      <c r="B218" s="302" t="s">
        <v>741</v>
      </c>
      <c r="C218" s="302" t="s">
        <v>742</v>
      </c>
      <c r="D218" s="302" t="s">
        <v>888</v>
      </c>
      <c r="E218" s="302">
        <v>260</v>
      </c>
      <c r="F218" s="303">
        <v>2000000046822</v>
      </c>
      <c r="G218" s="304">
        <v>0.04</v>
      </c>
      <c r="H218" s="304" t="s">
        <v>1005</v>
      </c>
    </row>
    <row r="219" spans="1:8" ht="15.75" customHeight="1" x14ac:dyDescent="0.3">
      <c r="A219" s="302" t="s">
        <v>1106</v>
      </c>
      <c r="B219" s="302" t="s">
        <v>747</v>
      </c>
      <c r="C219" s="302" t="s">
        <v>748</v>
      </c>
      <c r="D219" s="302" t="s">
        <v>888</v>
      </c>
      <c r="E219" s="302">
        <v>200</v>
      </c>
      <c r="F219" s="303">
        <v>2000000046839</v>
      </c>
      <c r="G219" s="304">
        <v>0.02</v>
      </c>
      <c r="H219" s="304" t="s">
        <v>1005</v>
      </c>
    </row>
    <row r="220" spans="1:8" ht="15.75" customHeight="1" x14ac:dyDescent="0.3">
      <c r="A220" s="302" t="s">
        <v>1106</v>
      </c>
      <c r="B220" s="302" t="s">
        <v>749</v>
      </c>
      <c r="C220" s="302" t="s">
        <v>750</v>
      </c>
      <c r="D220" s="302" t="s">
        <v>888</v>
      </c>
      <c r="E220" s="302">
        <v>320</v>
      </c>
      <c r="F220" s="303">
        <v>2000000046846</v>
      </c>
      <c r="G220" s="304">
        <v>0.03</v>
      </c>
      <c r="H220" s="304" t="s">
        <v>1005</v>
      </c>
    </row>
    <row r="221" spans="1:8" ht="15.75" customHeight="1" x14ac:dyDescent="0.3">
      <c r="A221" s="302" t="s">
        <v>1106</v>
      </c>
      <c r="B221" s="302" t="s">
        <v>751</v>
      </c>
      <c r="C221" s="302" t="s">
        <v>752</v>
      </c>
      <c r="D221" s="302" t="s">
        <v>888</v>
      </c>
      <c r="E221" s="302">
        <v>410</v>
      </c>
      <c r="F221" s="303">
        <v>2000000046853</v>
      </c>
      <c r="G221" s="304">
        <v>0.04</v>
      </c>
      <c r="H221" s="304" t="s">
        <v>1005</v>
      </c>
    </row>
    <row r="222" spans="1:8" ht="15.75" customHeight="1" x14ac:dyDescent="0.3">
      <c r="A222" s="302" t="s">
        <v>1109</v>
      </c>
      <c r="B222" s="302" t="s">
        <v>757</v>
      </c>
      <c r="C222" s="302" t="s">
        <v>1110</v>
      </c>
      <c r="D222" s="302" t="s">
        <v>888</v>
      </c>
      <c r="E222" s="302">
        <v>200</v>
      </c>
      <c r="F222" s="303" t="s">
        <v>1111</v>
      </c>
      <c r="G222" s="304">
        <v>0.65</v>
      </c>
      <c r="H222" s="304" t="s">
        <v>890</v>
      </c>
    </row>
    <row r="223" spans="1:8" ht="15.75" customHeight="1" x14ac:dyDescent="0.3">
      <c r="A223" s="302" t="s">
        <v>1109</v>
      </c>
      <c r="B223" s="302" t="s">
        <v>760</v>
      </c>
      <c r="C223" s="302" t="s">
        <v>1112</v>
      </c>
      <c r="D223" s="302" t="s">
        <v>888</v>
      </c>
      <c r="E223" s="302">
        <v>1300</v>
      </c>
      <c r="F223" s="303" t="s">
        <v>1113</v>
      </c>
      <c r="G223" s="304">
        <v>5.0999999999999996</v>
      </c>
      <c r="H223" s="304" t="s">
        <v>982</v>
      </c>
    </row>
    <row r="224" spans="1:8" ht="15.75" customHeight="1" x14ac:dyDescent="0.3">
      <c r="A224" s="302" t="s">
        <v>1109</v>
      </c>
      <c r="B224" s="302" t="s">
        <v>755</v>
      </c>
      <c r="C224" s="302" t="s">
        <v>1114</v>
      </c>
      <c r="D224" s="302" t="s">
        <v>888</v>
      </c>
      <c r="E224" s="302">
        <v>200</v>
      </c>
      <c r="F224" s="303" t="s">
        <v>1115</v>
      </c>
      <c r="G224" s="304">
        <v>0.2</v>
      </c>
      <c r="H224" s="304">
        <v>0.4</v>
      </c>
    </row>
    <row r="225" spans="1:8" ht="15.75" customHeight="1" x14ac:dyDescent="0.3">
      <c r="A225" s="302" t="s">
        <v>1109</v>
      </c>
      <c r="B225" s="302" t="s">
        <v>768</v>
      </c>
      <c r="C225" s="302" t="s">
        <v>1116</v>
      </c>
      <c r="D225" s="302" t="s">
        <v>888</v>
      </c>
      <c r="E225" s="302">
        <v>250</v>
      </c>
      <c r="F225" s="303" t="s">
        <v>1117</v>
      </c>
      <c r="G225" s="304">
        <v>0.5</v>
      </c>
      <c r="H225" s="304" t="s">
        <v>890</v>
      </c>
    </row>
    <row r="226" spans="1:8" ht="15.75" customHeight="1" x14ac:dyDescent="0.3">
      <c r="A226" s="302" t="s">
        <v>1109</v>
      </c>
      <c r="B226" s="302" t="s">
        <v>770</v>
      </c>
      <c r="C226" s="302" t="s">
        <v>1118</v>
      </c>
      <c r="D226" s="302" t="s">
        <v>888</v>
      </c>
      <c r="E226" s="302">
        <v>1400</v>
      </c>
      <c r="F226" s="303" t="s">
        <v>1119</v>
      </c>
      <c r="G226" s="304">
        <v>4.7</v>
      </c>
      <c r="H226" s="304" t="s">
        <v>982</v>
      </c>
    </row>
    <row r="227" spans="1:8" ht="15.75" customHeight="1" x14ac:dyDescent="0.3">
      <c r="A227" s="302" t="s">
        <v>1109</v>
      </c>
      <c r="B227" s="302" t="s">
        <v>774</v>
      </c>
      <c r="C227" s="302" t="s">
        <v>1120</v>
      </c>
      <c r="D227" s="302" t="s">
        <v>888</v>
      </c>
      <c r="E227" s="302">
        <v>186</v>
      </c>
      <c r="F227" s="303" t="s">
        <v>1121</v>
      </c>
      <c r="G227" s="304">
        <v>0.1</v>
      </c>
      <c r="H227" s="304" t="s">
        <v>890</v>
      </c>
    </row>
    <row r="228" spans="1:8" ht="15.75" customHeight="1" x14ac:dyDescent="0.3">
      <c r="A228" s="302" t="s">
        <v>1109</v>
      </c>
      <c r="B228" s="302" t="s">
        <v>776</v>
      </c>
      <c r="C228" s="302" t="s">
        <v>1122</v>
      </c>
      <c r="D228" s="302" t="s">
        <v>888</v>
      </c>
      <c r="E228" s="302">
        <v>455</v>
      </c>
      <c r="F228" s="303" t="s">
        <v>1123</v>
      </c>
      <c r="G228" s="304">
        <v>0.3</v>
      </c>
      <c r="H228" s="304" t="s">
        <v>959</v>
      </c>
    </row>
    <row r="229" spans="1:8" ht="15.75" customHeight="1" x14ac:dyDescent="0.3">
      <c r="A229" s="302" t="s">
        <v>1109</v>
      </c>
      <c r="B229" s="302" t="s">
        <v>1124</v>
      </c>
      <c r="C229" s="302" t="s">
        <v>1125</v>
      </c>
      <c r="D229" s="302" t="s">
        <v>888</v>
      </c>
      <c r="E229" s="302">
        <v>749</v>
      </c>
      <c r="F229" s="303" t="s">
        <v>1126</v>
      </c>
      <c r="G229" s="304">
        <v>0.5</v>
      </c>
      <c r="H229" s="304" t="s">
        <v>396</v>
      </c>
    </row>
    <row r="230" spans="1:8" ht="15.75" customHeight="1" x14ac:dyDescent="0.3">
      <c r="A230" s="302" t="s">
        <v>1109</v>
      </c>
      <c r="B230" s="302" t="s">
        <v>781</v>
      </c>
      <c r="C230" s="302" t="s">
        <v>1127</v>
      </c>
      <c r="D230" s="302" t="s">
        <v>888</v>
      </c>
      <c r="E230" s="302">
        <v>1265</v>
      </c>
      <c r="F230" s="303" t="s">
        <v>1128</v>
      </c>
      <c r="G230" s="304" t="s">
        <v>890</v>
      </c>
      <c r="H230" s="304" t="s">
        <v>895</v>
      </c>
    </row>
    <row r="231" spans="1:8" ht="15.75" customHeight="1" x14ac:dyDescent="0.3">
      <c r="A231" s="302" t="s">
        <v>1109</v>
      </c>
      <c r="B231" s="302" t="s">
        <v>783</v>
      </c>
      <c r="C231" s="302" t="s">
        <v>1129</v>
      </c>
      <c r="D231" s="302" t="s">
        <v>888</v>
      </c>
      <c r="E231" s="302">
        <v>2424</v>
      </c>
      <c r="F231" s="303" t="s">
        <v>1130</v>
      </c>
      <c r="G231" s="304">
        <v>2.2999999999999998</v>
      </c>
      <c r="H231" s="304" t="s">
        <v>956</v>
      </c>
    </row>
    <row r="232" spans="1:8" ht="15.75" customHeight="1" x14ac:dyDescent="0.3">
      <c r="A232" s="302" t="s">
        <v>607</v>
      </c>
      <c r="B232" s="302" t="s">
        <v>609</v>
      </c>
      <c r="C232" s="302" t="s">
        <v>610</v>
      </c>
      <c r="D232" s="302" t="s">
        <v>888</v>
      </c>
      <c r="E232" s="302">
        <v>548</v>
      </c>
      <c r="F232" s="303" t="s">
        <v>1131</v>
      </c>
      <c r="G232" s="304">
        <v>0.9</v>
      </c>
      <c r="H232" s="304" t="s">
        <v>890</v>
      </c>
    </row>
    <row r="233" spans="1:8" ht="15.75" customHeight="1" x14ac:dyDescent="0.3">
      <c r="A233" s="302" t="s">
        <v>607</v>
      </c>
      <c r="B233" s="302" t="s">
        <v>611</v>
      </c>
      <c r="C233" s="302" t="s">
        <v>612</v>
      </c>
      <c r="D233" s="302" t="s">
        <v>888</v>
      </c>
      <c r="E233" s="302">
        <v>1505</v>
      </c>
      <c r="F233" s="303" t="s">
        <v>1132</v>
      </c>
      <c r="G233" s="304">
        <v>3.6</v>
      </c>
      <c r="H233" s="304" t="s">
        <v>893</v>
      </c>
    </row>
    <row r="234" spans="1:8" ht="15.75" customHeight="1" x14ac:dyDescent="0.3">
      <c r="A234" s="302" t="s">
        <v>607</v>
      </c>
      <c r="B234" s="302" t="s">
        <v>613</v>
      </c>
      <c r="C234" s="302" t="s">
        <v>614</v>
      </c>
      <c r="D234" s="302" t="s">
        <v>888</v>
      </c>
      <c r="E234" s="302">
        <v>499</v>
      </c>
      <c r="F234" s="303" t="s">
        <v>1133</v>
      </c>
      <c r="G234" s="304">
        <v>0.7</v>
      </c>
      <c r="H234" s="304" t="s">
        <v>890</v>
      </c>
    </row>
    <row r="235" spans="1:8" ht="15.75" customHeight="1" x14ac:dyDescent="0.3">
      <c r="A235" s="302" t="s">
        <v>607</v>
      </c>
      <c r="B235" s="302" t="s">
        <v>615</v>
      </c>
      <c r="C235" s="302" t="s">
        <v>616</v>
      </c>
      <c r="D235" s="302" t="s">
        <v>888</v>
      </c>
      <c r="E235" s="302">
        <v>1308</v>
      </c>
      <c r="F235" s="303" t="s">
        <v>1134</v>
      </c>
      <c r="G235" s="304">
        <v>2.8</v>
      </c>
      <c r="H235" s="304" t="s">
        <v>893</v>
      </c>
    </row>
    <row r="236" spans="1:8" ht="15.75" customHeight="1" x14ac:dyDescent="0.3">
      <c r="A236" s="302" t="s">
        <v>607</v>
      </c>
      <c r="B236" s="302" t="s">
        <v>617</v>
      </c>
      <c r="C236" s="302" t="s">
        <v>618</v>
      </c>
      <c r="D236" s="302" t="s">
        <v>888</v>
      </c>
      <c r="E236" s="302">
        <v>522</v>
      </c>
      <c r="F236" s="303" t="s">
        <v>1135</v>
      </c>
      <c r="G236" s="304">
        <v>0.6</v>
      </c>
      <c r="H236" s="304" t="s">
        <v>890</v>
      </c>
    </row>
    <row r="237" spans="1:8" ht="15.75" customHeight="1" x14ac:dyDescent="0.3">
      <c r="A237" s="302" t="s">
        <v>607</v>
      </c>
      <c r="B237" s="302" t="s">
        <v>619</v>
      </c>
      <c r="C237" s="302" t="s">
        <v>620</v>
      </c>
      <c r="D237" s="302" t="s">
        <v>888</v>
      </c>
      <c r="E237" s="302">
        <v>1401</v>
      </c>
      <c r="F237" s="303" t="s">
        <v>1136</v>
      </c>
      <c r="G237" s="304">
        <v>2.4</v>
      </c>
      <c r="H237" s="304" t="s">
        <v>893</v>
      </c>
    </row>
    <row r="238" spans="1:8" ht="15.75" customHeight="1" x14ac:dyDescent="0.3">
      <c r="A238" s="302" t="s">
        <v>607</v>
      </c>
      <c r="B238" s="302" t="s">
        <v>621</v>
      </c>
      <c r="C238" s="302" t="s">
        <v>622</v>
      </c>
      <c r="D238" s="302" t="s">
        <v>888</v>
      </c>
      <c r="E238" s="302">
        <v>488</v>
      </c>
      <c r="F238" s="303" t="s">
        <v>1137</v>
      </c>
      <c r="G238" s="304">
        <v>0.4</v>
      </c>
      <c r="H238" s="304" t="s">
        <v>890</v>
      </c>
    </row>
    <row r="239" spans="1:8" ht="15.75" customHeight="1" x14ac:dyDescent="0.3">
      <c r="A239" s="302" t="s">
        <v>607</v>
      </c>
      <c r="B239" s="302" t="s">
        <v>623</v>
      </c>
      <c r="C239" s="302" t="s">
        <v>624</v>
      </c>
      <c r="D239" s="302" t="s">
        <v>888</v>
      </c>
      <c r="E239" s="302">
        <v>1262</v>
      </c>
      <c r="F239" s="303" t="s">
        <v>1138</v>
      </c>
      <c r="G239" s="304">
        <v>1.6</v>
      </c>
      <c r="H239" s="304" t="s">
        <v>893</v>
      </c>
    </row>
    <row r="240" spans="1:8" ht="15.75" customHeight="1" x14ac:dyDescent="0.3">
      <c r="A240" s="302" t="s">
        <v>607</v>
      </c>
      <c r="B240" s="302" t="s">
        <v>625</v>
      </c>
      <c r="C240" s="302" t="s">
        <v>626</v>
      </c>
      <c r="D240" s="302" t="s">
        <v>888</v>
      </c>
      <c r="E240" s="302">
        <v>522</v>
      </c>
      <c r="F240" s="303" t="s">
        <v>1139</v>
      </c>
      <c r="G240" s="304">
        <v>0.6</v>
      </c>
      <c r="H240" s="304" t="s">
        <v>890</v>
      </c>
    </row>
    <row r="241" spans="1:8" ht="15.75" customHeight="1" x14ac:dyDescent="0.3">
      <c r="A241" s="302" t="s">
        <v>607</v>
      </c>
      <c r="B241" s="302" t="s">
        <v>627</v>
      </c>
      <c r="C241" s="302" t="s">
        <v>628</v>
      </c>
      <c r="D241" s="302" t="s">
        <v>888</v>
      </c>
      <c r="E241" s="302">
        <v>1401</v>
      </c>
      <c r="F241" s="303" t="s">
        <v>1140</v>
      </c>
      <c r="G241" s="304">
        <v>2.4</v>
      </c>
      <c r="H241" s="304" t="s">
        <v>893</v>
      </c>
    </row>
    <row r="242" spans="1:8" ht="15.75" customHeight="1" x14ac:dyDescent="0.3">
      <c r="A242" s="302" t="s">
        <v>607</v>
      </c>
      <c r="B242" s="302" t="s">
        <v>629</v>
      </c>
      <c r="C242" s="302" t="s">
        <v>630</v>
      </c>
      <c r="D242" s="302" t="s">
        <v>888</v>
      </c>
      <c r="E242" s="302">
        <v>563</v>
      </c>
      <c r="F242" s="303" t="s">
        <v>1141</v>
      </c>
      <c r="G242" s="304">
        <v>0.5</v>
      </c>
      <c r="H242" s="304" t="s">
        <v>890</v>
      </c>
    </row>
    <row r="243" spans="1:8" ht="15.75" customHeight="1" x14ac:dyDescent="0.3">
      <c r="A243" s="302" t="s">
        <v>607</v>
      </c>
      <c r="B243" s="302" t="s">
        <v>631</v>
      </c>
      <c r="C243" s="302" t="s">
        <v>632</v>
      </c>
      <c r="D243" s="302" t="s">
        <v>888</v>
      </c>
      <c r="E243" s="302">
        <v>1563</v>
      </c>
      <c r="F243" s="303" t="s">
        <v>1142</v>
      </c>
      <c r="G243" s="304" t="s">
        <v>990</v>
      </c>
      <c r="H243" s="304" t="s">
        <v>893</v>
      </c>
    </row>
    <row r="244" spans="1:8" ht="15.75" customHeight="1" x14ac:dyDescent="0.3">
      <c r="F244" s="303"/>
      <c r="G244" s="304"/>
      <c r="H244" s="304"/>
    </row>
    <row r="245" spans="1:8" ht="15.75" customHeight="1" x14ac:dyDescent="0.3">
      <c r="F245" s="303"/>
      <c r="G245" s="304"/>
      <c r="H245" s="304"/>
    </row>
    <row r="246" spans="1:8" ht="15.75" customHeight="1" x14ac:dyDescent="0.3">
      <c r="F246" s="303"/>
      <c r="G246" s="304"/>
      <c r="H246" s="304"/>
    </row>
    <row r="247" spans="1:8" ht="15.75" customHeight="1" x14ac:dyDescent="0.3">
      <c r="F247" s="303"/>
      <c r="G247" s="304"/>
      <c r="H247" s="304"/>
    </row>
    <row r="248" spans="1:8" ht="15.75" customHeight="1" x14ac:dyDescent="0.3">
      <c r="F248" s="303"/>
      <c r="G248" s="304"/>
      <c r="H248" s="304"/>
    </row>
    <row r="249" spans="1:8" ht="15.75" customHeight="1" x14ac:dyDescent="0.3">
      <c r="F249" s="303"/>
      <c r="G249" s="304"/>
      <c r="H249" s="304"/>
    </row>
    <row r="250" spans="1:8" ht="15.75" customHeight="1" x14ac:dyDescent="0.3">
      <c r="F250" s="303"/>
      <c r="G250" s="304"/>
      <c r="H250" s="304"/>
    </row>
    <row r="251" spans="1:8" ht="15.75" customHeight="1" x14ac:dyDescent="0.3">
      <c r="F251" s="303"/>
      <c r="G251" s="304"/>
      <c r="H251" s="304"/>
    </row>
    <row r="252" spans="1:8" ht="15.75" customHeight="1" x14ac:dyDescent="0.3">
      <c r="F252" s="303"/>
      <c r="G252" s="304"/>
      <c r="H252" s="304"/>
    </row>
    <row r="253" spans="1:8" ht="15.75" customHeight="1" x14ac:dyDescent="0.3">
      <c r="F253" s="303"/>
      <c r="G253" s="304"/>
      <c r="H253" s="304"/>
    </row>
    <row r="254" spans="1:8" ht="15.75" customHeight="1" x14ac:dyDescent="0.3">
      <c r="F254" s="303"/>
      <c r="G254" s="304"/>
      <c r="H254" s="304"/>
    </row>
    <row r="255" spans="1:8" ht="15.75" customHeight="1" x14ac:dyDescent="0.3">
      <c r="F255" s="303"/>
      <c r="G255" s="304"/>
      <c r="H255" s="304"/>
    </row>
    <row r="256" spans="1:8" ht="15.75" customHeight="1" x14ac:dyDescent="0.3">
      <c r="F256" s="303"/>
      <c r="G256" s="304"/>
      <c r="H256" s="304"/>
    </row>
    <row r="257" spans="6:8" ht="15.75" customHeight="1" x14ac:dyDescent="0.3">
      <c r="F257" s="303"/>
      <c r="G257" s="304"/>
      <c r="H257" s="304"/>
    </row>
    <row r="258" spans="6:8" ht="15.75" customHeight="1" x14ac:dyDescent="0.3">
      <c r="F258" s="303"/>
      <c r="G258" s="304"/>
      <c r="H258" s="304"/>
    </row>
    <row r="259" spans="6:8" ht="15.75" customHeight="1" x14ac:dyDescent="0.3">
      <c r="F259" s="303"/>
      <c r="G259" s="304"/>
      <c r="H259" s="304"/>
    </row>
    <row r="260" spans="6:8" ht="15.75" customHeight="1" x14ac:dyDescent="0.3">
      <c r="F260" s="303"/>
      <c r="G260" s="304"/>
      <c r="H260" s="304"/>
    </row>
    <row r="261" spans="6:8" ht="15.75" customHeight="1" x14ac:dyDescent="0.3">
      <c r="F261" s="303"/>
      <c r="G261" s="304"/>
      <c r="H261" s="304"/>
    </row>
    <row r="262" spans="6:8" ht="15.75" customHeight="1" x14ac:dyDescent="0.3">
      <c r="F262" s="303"/>
      <c r="G262" s="304"/>
      <c r="H262" s="304"/>
    </row>
    <row r="263" spans="6:8" ht="15.75" customHeight="1" x14ac:dyDescent="0.3">
      <c r="F263" s="303"/>
      <c r="G263" s="304"/>
      <c r="H263" s="304"/>
    </row>
    <row r="264" spans="6:8" ht="15.75" customHeight="1" x14ac:dyDescent="0.3">
      <c r="F264" s="303"/>
      <c r="G264" s="304"/>
      <c r="H264" s="304"/>
    </row>
    <row r="265" spans="6:8" ht="15.75" customHeight="1" x14ac:dyDescent="0.3">
      <c r="F265" s="303"/>
      <c r="G265" s="304"/>
      <c r="H265" s="304"/>
    </row>
    <row r="266" spans="6:8" ht="15.75" customHeight="1" x14ac:dyDescent="0.3">
      <c r="F266" s="303"/>
      <c r="G266" s="304"/>
      <c r="H266" s="304"/>
    </row>
    <row r="267" spans="6:8" ht="15.75" customHeight="1" x14ac:dyDescent="0.3">
      <c r="F267" s="303"/>
      <c r="G267" s="304"/>
      <c r="H267" s="304"/>
    </row>
    <row r="268" spans="6:8" ht="15.75" customHeight="1" x14ac:dyDescent="0.3">
      <c r="F268" s="303"/>
      <c r="G268" s="304"/>
      <c r="H268" s="304"/>
    </row>
    <row r="269" spans="6:8" ht="15.75" customHeight="1" x14ac:dyDescent="0.3">
      <c r="F269" s="303"/>
      <c r="G269" s="304"/>
      <c r="H269" s="304"/>
    </row>
    <row r="270" spans="6:8" ht="15.75" customHeight="1" x14ac:dyDescent="0.3">
      <c r="F270" s="303"/>
      <c r="G270" s="304"/>
      <c r="H270" s="304"/>
    </row>
    <row r="271" spans="6:8" ht="15.75" customHeight="1" x14ac:dyDescent="0.3">
      <c r="F271" s="303"/>
      <c r="G271" s="304"/>
      <c r="H271" s="304"/>
    </row>
    <row r="272" spans="6:8" ht="15.75" customHeight="1" x14ac:dyDescent="0.3">
      <c r="F272" s="303"/>
      <c r="G272" s="304"/>
      <c r="H272" s="304"/>
    </row>
    <row r="273" spans="6:8" ht="15.75" customHeight="1" x14ac:dyDescent="0.3">
      <c r="F273" s="303"/>
      <c r="G273" s="304"/>
      <c r="H273" s="304"/>
    </row>
    <row r="274" spans="6:8" ht="15.75" customHeight="1" x14ac:dyDescent="0.3">
      <c r="F274" s="303"/>
      <c r="G274" s="304"/>
      <c r="H274" s="304"/>
    </row>
    <row r="275" spans="6:8" ht="15.75" customHeight="1" x14ac:dyDescent="0.3">
      <c r="F275" s="303"/>
      <c r="G275" s="304"/>
      <c r="H275" s="304"/>
    </row>
    <row r="276" spans="6:8" ht="15.75" customHeight="1" x14ac:dyDescent="0.3">
      <c r="F276" s="303"/>
      <c r="G276" s="304"/>
      <c r="H276" s="304"/>
    </row>
    <row r="277" spans="6:8" ht="15.75" customHeight="1" x14ac:dyDescent="0.3">
      <c r="F277" s="303"/>
      <c r="G277" s="304"/>
      <c r="H277" s="304"/>
    </row>
    <row r="278" spans="6:8" ht="15.75" customHeight="1" x14ac:dyDescent="0.3">
      <c r="F278" s="303"/>
      <c r="G278" s="304"/>
      <c r="H278" s="304"/>
    </row>
    <row r="279" spans="6:8" ht="15.75" customHeight="1" x14ac:dyDescent="0.3">
      <c r="F279" s="303"/>
      <c r="G279" s="304"/>
      <c r="H279" s="304"/>
    </row>
    <row r="280" spans="6:8" ht="15.75" customHeight="1" x14ac:dyDescent="0.3">
      <c r="F280" s="303"/>
      <c r="G280" s="304"/>
      <c r="H280" s="304"/>
    </row>
    <row r="281" spans="6:8" ht="15.75" customHeight="1" x14ac:dyDescent="0.3">
      <c r="F281" s="303"/>
      <c r="G281" s="304"/>
      <c r="H281" s="304"/>
    </row>
    <row r="282" spans="6:8" ht="15.75" customHeight="1" x14ac:dyDescent="0.3">
      <c r="F282" s="303"/>
      <c r="G282" s="304"/>
      <c r="H282" s="304"/>
    </row>
    <row r="283" spans="6:8" ht="15.75" customHeight="1" x14ac:dyDescent="0.3">
      <c r="F283" s="303"/>
      <c r="G283" s="304"/>
      <c r="H283" s="304"/>
    </row>
    <row r="284" spans="6:8" ht="15.75" customHeight="1" x14ac:dyDescent="0.3">
      <c r="F284" s="303"/>
      <c r="G284" s="304"/>
      <c r="H284" s="304"/>
    </row>
    <row r="285" spans="6:8" ht="15.75" customHeight="1" x14ac:dyDescent="0.3">
      <c r="F285" s="303"/>
      <c r="G285" s="304"/>
      <c r="H285" s="304"/>
    </row>
    <row r="286" spans="6:8" ht="15.75" customHeight="1" x14ac:dyDescent="0.3">
      <c r="F286" s="303"/>
      <c r="G286" s="304"/>
      <c r="H286" s="304"/>
    </row>
    <row r="287" spans="6:8" ht="15.75" customHeight="1" x14ac:dyDescent="0.3">
      <c r="F287" s="303"/>
      <c r="G287" s="304"/>
      <c r="H287" s="304"/>
    </row>
    <row r="288" spans="6:8" ht="15.75" customHeight="1" x14ac:dyDescent="0.3">
      <c r="F288" s="303"/>
      <c r="G288" s="304"/>
      <c r="H288" s="304"/>
    </row>
    <row r="289" spans="6:8" ht="15.75" customHeight="1" x14ac:dyDescent="0.3">
      <c r="F289" s="303"/>
      <c r="G289" s="304"/>
      <c r="H289" s="304"/>
    </row>
    <row r="290" spans="6:8" ht="15.75" customHeight="1" x14ac:dyDescent="0.3">
      <c r="F290" s="303"/>
      <c r="G290" s="304"/>
      <c r="H290" s="304"/>
    </row>
    <row r="291" spans="6:8" ht="15.75" customHeight="1" x14ac:dyDescent="0.3">
      <c r="F291" s="303"/>
      <c r="G291" s="304"/>
      <c r="H291" s="304"/>
    </row>
    <row r="292" spans="6:8" ht="15.75" customHeight="1" x14ac:dyDescent="0.3">
      <c r="F292" s="303"/>
      <c r="G292" s="304"/>
      <c r="H292" s="304"/>
    </row>
    <row r="293" spans="6:8" ht="15.75" customHeight="1" x14ac:dyDescent="0.3">
      <c r="F293" s="303"/>
      <c r="G293" s="304"/>
      <c r="H293" s="304"/>
    </row>
    <row r="294" spans="6:8" ht="15.75" customHeight="1" x14ac:dyDescent="0.3">
      <c r="F294" s="303"/>
      <c r="G294" s="304"/>
      <c r="H294" s="304"/>
    </row>
    <row r="295" spans="6:8" ht="15.75" customHeight="1" x14ac:dyDescent="0.3">
      <c r="F295" s="303"/>
      <c r="G295" s="304"/>
      <c r="H295" s="304"/>
    </row>
    <row r="296" spans="6:8" ht="15.75" customHeight="1" x14ac:dyDescent="0.3">
      <c r="F296" s="303"/>
      <c r="G296" s="304"/>
      <c r="H296" s="304"/>
    </row>
    <row r="297" spans="6:8" ht="15.75" customHeight="1" x14ac:dyDescent="0.3">
      <c r="F297" s="303"/>
      <c r="G297" s="304"/>
      <c r="H297" s="304"/>
    </row>
    <row r="298" spans="6:8" ht="15.75" customHeight="1" x14ac:dyDescent="0.3">
      <c r="F298" s="303"/>
      <c r="G298" s="304"/>
      <c r="H298" s="304"/>
    </row>
    <row r="299" spans="6:8" ht="15.75" customHeight="1" x14ac:dyDescent="0.3">
      <c r="F299" s="303"/>
      <c r="G299" s="304"/>
      <c r="H299" s="304"/>
    </row>
    <row r="300" spans="6:8" ht="15.75" customHeight="1" x14ac:dyDescent="0.3">
      <c r="F300" s="303"/>
      <c r="G300" s="304"/>
      <c r="H300" s="304"/>
    </row>
    <row r="301" spans="6:8" ht="15.75" customHeight="1" x14ac:dyDescent="0.3">
      <c r="F301" s="303"/>
      <c r="G301" s="304"/>
      <c r="H301" s="304"/>
    </row>
    <row r="302" spans="6:8" ht="15.75" customHeight="1" x14ac:dyDescent="0.3">
      <c r="F302" s="303"/>
      <c r="G302" s="304"/>
      <c r="H302" s="304"/>
    </row>
    <row r="303" spans="6:8" ht="15.75" customHeight="1" x14ac:dyDescent="0.3">
      <c r="F303" s="303"/>
      <c r="G303" s="304"/>
      <c r="H303" s="304"/>
    </row>
    <row r="304" spans="6:8" ht="15.75" customHeight="1" x14ac:dyDescent="0.3">
      <c r="F304" s="303"/>
      <c r="G304" s="304"/>
      <c r="H304" s="304"/>
    </row>
    <row r="305" spans="6:8" ht="15.75" customHeight="1" x14ac:dyDescent="0.3">
      <c r="F305" s="303"/>
      <c r="G305" s="304"/>
      <c r="H305" s="304"/>
    </row>
    <row r="306" spans="6:8" ht="15.75" customHeight="1" x14ac:dyDescent="0.3">
      <c r="F306" s="303"/>
      <c r="G306" s="304"/>
      <c r="H306" s="304"/>
    </row>
    <row r="307" spans="6:8" ht="15.75" customHeight="1" x14ac:dyDescent="0.3">
      <c r="F307" s="303"/>
      <c r="G307" s="304"/>
      <c r="H307" s="304"/>
    </row>
    <row r="308" spans="6:8" ht="15.75" customHeight="1" x14ac:dyDescent="0.3">
      <c r="F308" s="303"/>
      <c r="G308" s="304"/>
      <c r="H308" s="304"/>
    </row>
    <row r="309" spans="6:8" ht="15.75" customHeight="1" x14ac:dyDescent="0.3">
      <c r="F309" s="303"/>
      <c r="G309" s="304"/>
      <c r="H309" s="304"/>
    </row>
    <row r="310" spans="6:8" ht="15.75" customHeight="1" x14ac:dyDescent="0.3">
      <c r="F310" s="303"/>
      <c r="G310" s="304"/>
      <c r="H310" s="304"/>
    </row>
    <row r="311" spans="6:8" ht="15.75" customHeight="1" x14ac:dyDescent="0.3">
      <c r="F311" s="303"/>
      <c r="G311" s="304"/>
      <c r="H311" s="304"/>
    </row>
    <row r="312" spans="6:8" ht="15.75" customHeight="1" x14ac:dyDescent="0.3">
      <c r="F312" s="303"/>
      <c r="G312" s="304"/>
      <c r="H312" s="304"/>
    </row>
    <row r="313" spans="6:8" ht="15.75" customHeight="1" x14ac:dyDescent="0.3">
      <c r="F313" s="303"/>
      <c r="G313" s="304"/>
      <c r="H313" s="304"/>
    </row>
    <row r="314" spans="6:8" ht="15.75" customHeight="1" x14ac:dyDescent="0.3">
      <c r="F314" s="303"/>
      <c r="G314" s="304"/>
      <c r="H314" s="304"/>
    </row>
    <row r="315" spans="6:8" ht="15.75" customHeight="1" x14ac:dyDescent="0.3">
      <c r="F315" s="303"/>
      <c r="G315" s="304"/>
      <c r="H315" s="304"/>
    </row>
    <row r="316" spans="6:8" ht="15.75" customHeight="1" x14ac:dyDescent="0.3">
      <c r="F316" s="303"/>
      <c r="G316" s="304"/>
      <c r="H316" s="304"/>
    </row>
    <row r="317" spans="6:8" ht="15.75" customHeight="1" x14ac:dyDescent="0.3">
      <c r="F317" s="303"/>
      <c r="G317" s="304"/>
      <c r="H317" s="304"/>
    </row>
    <row r="318" spans="6:8" ht="15.75" customHeight="1" x14ac:dyDescent="0.3">
      <c r="F318" s="303"/>
      <c r="G318" s="304"/>
      <c r="H318" s="304"/>
    </row>
    <row r="319" spans="6:8" ht="15.75" customHeight="1" x14ac:dyDescent="0.3">
      <c r="F319" s="303"/>
      <c r="G319" s="304"/>
      <c r="H319" s="304"/>
    </row>
    <row r="320" spans="6:8" ht="15.75" customHeight="1" x14ac:dyDescent="0.3">
      <c r="F320" s="303"/>
      <c r="G320" s="304"/>
      <c r="H320" s="304"/>
    </row>
    <row r="321" spans="6:8" ht="15.75" customHeight="1" x14ac:dyDescent="0.3">
      <c r="F321" s="303"/>
      <c r="G321" s="304"/>
      <c r="H321" s="304"/>
    </row>
    <row r="322" spans="6:8" ht="15.75" customHeight="1" x14ac:dyDescent="0.3">
      <c r="F322" s="303"/>
      <c r="G322" s="304"/>
      <c r="H322" s="304"/>
    </row>
    <row r="323" spans="6:8" ht="15.75" customHeight="1" x14ac:dyDescent="0.3">
      <c r="F323" s="303"/>
      <c r="G323" s="304"/>
      <c r="H323" s="304"/>
    </row>
    <row r="324" spans="6:8" ht="15.75" customHeight="1" x14ac:dyDescent="0.3">
      <c r="F324" s="303"/>
      <c r="G324" s="304"/>
      <c r="H324" s="304"/>
    </row>
    <row r="325" spans="6:8" ht="15.75" customHeight="1" x14ac:dyDescent="0.3">
      <c r="F325" s="303"/>
      <c r="G325" s="304"/>
      <c r="H325" s="304"/>
    </row>
    <row r="326" spans="6:8" ht="15.75" customHeight="1" x14ac:dyDescent="0.3">
      <c r="F326" s="303"/>
      <c r="G326" s="304"/>
      <c r="H326" s="304"/>
    </row>
    <row r="327" spans="6:8" ht="15.75" customHeight="1" x14ac:dyDescent="0.3">
      <c r="F327" s="303"/>
      <c r="G327" s="304"/>
      <c r="H327" s="304"/>
    </row>
    <row r="328" spans="6:8" ht="15.75" customHeight="1" x14ac:dyDescent="0.3">
      <c r="F328" s="303"/>
      <c r="G328" s="304"/>
      <c r="H328" s="304"/>
    </row>
    <row r="329" spans="6:8" ht="15.75" customHeight="1" x14ac:dyDescent="0.3">
      <c r="F329" s="303"/>
      <c r="G329" s="304"/>
      <c r="H329" s="304"/>
    </row>
    <row r="330" spans="6:8" ht="15.75" customHeight="1" x14ac:dyDescent="0.3">
      <c r="F330" s="303"/>
      <c r="G330" s="304"/>
      <c r="H330" s="304"/>
    </row>
    <row r="331" spans="6:8" ht="15.75" customHeight="1" x14ac:dyDescent="0.3">
      <c r="F331" s="303"/>
      <c r="G331" s="304"/>
      <c r="H331" s="304"/>
    </row>
    <row r="332" spans="6:8" ht="15.75" customHeight="1" x14ac:dyDescent="0.3">
      <c r="F332" s="303"/>
      <c r="G332" s="304"/>
      <c r="H332" s="304"/>
    </row>
    <row r="333" spans="6:8" ht="15.75" customHeight="1" x14ac:dyDescent="0.3">
      <c r="F333" s="303"/>
      <c r="G333" s="304"/>
      <c r="H333" s="304"/>
    </row>
    <row r="334" spans="6:8" ht="15.75" customHeight="1" x14ac:dyDescent="0.3">
      <c r="F334" s="303"/>
      <c r="G334" s="304"/>
      <c r="H334" s="304"/>
    </row>
    <row r="335" spans="6:8" ht="15.75" customHeight="1" x14ac:dyDescent="0.3">
      <c r="F335" s="303"/>
      <c r="G335" s="304"/>
      <c r="H335" s="304"/>
    </row>
    <row r="336" spans="6:8" ht="15.75" customHeight="1" x14ac:dyDescent="0.3">
      <c r="F336" s="303"/>
      <c r="G336" s="304"/>
      <c r="H336" s="304"/>
    </row>
    <row r="337" spans="6:8" ht="15.75" customHeight="1" x14ac:dyDescent="0.3">
      <c r="F337" s="303"/>
      <c r="G337" s="304"/>
      <c r="H337" s="304"/>
    </row>
    <row r="338" spans="6:8" ht="15.75" customHeight="1" x14ac:dyDescent="0.3">
      <c r="F338" s="303"/>
      <c r="G338" s="304"/>
      <c r="H338" s="304"/>
    </row>
    <row r="339" spans="6:8" ht="15.75" customHeight="1" x14ac:dyDescent="0.3">
      <c r="F339" s="303"/>
      <c r="G339" s="304"/>
      <c r="H339" s="304"/>
    </row>
    <row r="340" spans="6:8" ht="15.75" customHeight="1" x14ac:dyDescent="0.3">
      <c r="F340" s="303"/>
      <c r="G340" s="304"/>
      <c r="H340" s="304"/>
    </row>
    <row r="341" spans="6:8" ht="15.75" customHeight="1" x14ac:dyDescent="0.3">
      <c r="F341" s="303"/>
      <c r="G341" s="304"/>
      <c r="H341" s="304"/>
    </row>
    <row r="342" spans="6:8" ht="15.75" customHeight="1" x14ac:dyDescent="0.3">
      <c r="F342" s="303"/>
      <c r="G342" s="304"/>
      <c r="H342" s="304"/>
    </row>
    <row r="343" spans="6:8" ht="15.75" customHeight="1" x14ac:dyDescent="0.3">
      <c r="F343" s="303"/>
      <c r="G343" s="304"/>
      <c r="H343" s="304"/>
    </row>
    <row r="344" spans="6:8" ht="15.75" customHeight="1" x14ac:dyDescent="0.3">
      <c r="F344" s="303"/>
      <c r="G344" s="304"/>
      <c r="H344" s="304"/>
    </row>
    <row r="345" spans="6:8" ht="15.75" customHeight="1" x14ac:dyDescent="0.3">
      <c r="F345" s="303"/>
      <c r="G345" s="304"/>
      <c r="H345" s="304"/>
    </row>
    <row r="346" spans="6:8" ht="15.75" customHeight="1" x14ac:dyDescent="0.3">
      <c r="F346" s="303"/>
      <c r="G346" s="304"/>
      <c r="H346" s="304"/>
    </row>
    <row r="347" spans="6:8" ht="15.75" customHeight="1" x14ac:dyDescent="0.3">
      <c r="F347" s="303"/>
      <c r="G347" s="304"/>
      <c r="H347" s="304"/>
    </row>
    <row r="348" spans="6:8" ht="15.75" customHeight="1" x14ac:dyDescent="0.3">
      <c r="F348" s="303"/>
      <c r="G348" s="304"/>
      <c r="H348" s="304"/>
    </row>
    <row r="349" spans="6:8" ht="15.75" customHeight="1" x14ac:dyDescent="0.3">
      <c r="F349" s="303"/>
      <c r="G349" s="304"/>
      <c r="H349" s="304"/>
    </row>
    <row r="350" spans="6:8" ht="15.75" customHeight="1" x14ac:dyDescent="0.3">
      <c r="F350" s="303"/>
      <c r="G350" s="304"/>
      <c r="H350" s="304"/>
    </row>
    <row r="351" spans="6:8" ht="15.75" customHeight="1" x14ac:dyDescent="0.3">
      <c r="F351" s="303"/>
      <c r="G351" s="304"/>
      <c r="H351" s="304"/>
    </row>
    <row r="352" spans="6:8" ht="15.75" customHeight="1" x14ac:dyDescent="0.3">
      <c r="F352" s="303"/>
      <c r="G352" s="304"/>
      <c r="H352" s="304"/>
    </row>
    <row r="353" spans="6:8" ht="15.75" customHeight="1" x14ac:dyDescent="0.3">
      <c r="F353" s="303"/>
      <c r="G353" s="304"/>
      <c r="H353" s="304"/>
    </row>
    <row r="354" spans="6:8" ht="15.75" customHeight="1" x14ac:dyDescent="0.3">
      <c r="F354" s="303"/>
      <c r="G354" s="304"/>
      <c r="H354" s="304"/>
    </row>
    <row r="355" spans="6:8" ht="15.75" customHeight="1" x14ac:dyDescent="0.3">
      <c r="F355" s="303"/>
      <c r="G355" s="304"/>
      <c r="H355" s="304"/>
    </row>
    <row r="356" spans="6:8" ht="15.75" customHeight="1" x14ac:dyDescent="0.3">
      <c r="F356" s="303"/>
      <c r="G356" s="304"/>
      <c r="H356" s="304"/>
    </row>
    <row r="357" spans="6:8" ht="15.75" customHeight="1" x14ac:dyDescent="0.3">
      <c r="F357" s="303"/>
      <c r="G357" s="304"/>
      <c r="H357" s="304"/>
    </row>
    <row r="358" spans="6:8" ht="15.75" customHeight="1" x14ac:dyDescent="0.3">
      <c r="F358" s="303"/>
      <c r="G358" s="304"/>
      <c r="H358" s="304"/>
    </row>
    <row r="359" spans="6:8" ht="15.75" customHeight="1" x14ac:dyDescent="0.3">
      <c r="F359" s="303"/>
      <c r="G359" s="304"/>
      <c r="H359" s="304"/>
    </row>
    <row r="360" spans="6:8" ht="15.75" customHeight="1" x14ac:dyDescent="0.3">
      <c r="F360" s="303"/>
      <c r="G360" s="304"/>
      <c r="H360" s="304"/>
    </row>
    <row r="361" spans="6:8" ht="15.75" customHeight="1" x14ac:dyDescent="0.3">
      <c r="F361" s="303"/>
      <c r="G361" s="304"/>
      <c r="H361" s="304"/>
    </row>
    <row r="362" spans="6:8" ht="15.75" customHeight="1" x14ac:dyDescent="0.3">
      <c r="F362" s="303"/>
      <c r="G362" s="304"/>
      <c r="H362" s="304"/>
    </row>
    <row r="363" spans="6:8" ht="15.75" customHeight="1" x14ac:dyDescent="0.3">
      <c r="F363" s="303"/>
      <c r="G363" s="304"/>
      <c r="H363" s="304"/>
    </row>
    <row r="364" spans="6:8" ht="15.75" customHeight="1" x14ac:dyDescent="0.3">
      <c r="F364" s="303"/>
      <c r="G364" s="304"/>
      <c r="H364" s="304"/>
    </row>
    <row r="365" spans="6:8" ht="15.75" customHeight="1" x14ac:dyDescent="0.3">
      <c r="F365" s="303"/>
      <c r="G365" s="304"/>
      <c r="H365" s="304"/>
    </row>
    <row r="366" spans="6:8" ht="15.75" customHeight="1" x14ac:dyDescent="0.3">
      <c r="F366" s="303"/>
      <c r="G366" s="304"/>
      <c r="H366" s="304"/>
    </row>
    <row r="367" spans="6:8" ht="15.75" customHeight="1" x14ac:dyDescent="0.3">
      <c r="F367" s="303"/>
      <c r="G367" s="304"/>
      <c r="H367" s="304"/>
    </row>
    <row r="368" spans="6:8" ht="15.75" customHeight="1" x14ac:dyDescent="0.3">
      <c r="F368" s="303"/>
      <c r="G368" s="304"/>
      <c r="H368" s="304"/>
    </row>
    <row r="369" spans="6:8" ht="15.75" customHeight="1" x14ac:dyDescent="0.3">
      <c r="F369" s="303"/>
      <c r="G369" s="304"/>
      <c r="H369" s="304"/>
    </row>
    <row r="370" spans="6:8" ht="15.75" customHeight="1" x14ac:dyDescent="0.3">
      <c r="F370" s="303"/>
      <c r="G370" s="304"/>
      <c r="H370" s="304"/>
    </row>
    <row r="371" spans="6:8" ht="15.75" customHeight="1" x14ac:dyDescent="0.3">
      <c r="F371" s="303"/>
      <c r="G371" s="304"/>
      <c r="H371" s="304"/>
    </row>
    <row r="372" spans="6:8" ht="15.75" customHeight="1" x14ac:dyDescent="0.3">
      <c r="F372" s="303"/>
      <c r="G372" s="304"/>
      <c r="H372" s="304"/>
    </row>
    <row r="373" spans="6:8" ht="15.75" customHeight="1" x14ac:dyDescent="0.3">
      <c r="F373" s="303"/>
      <c r="G373" s="304"/>
      <c r="H373" s="304"/>
    </row>
    <row r="374" spans="6:8" ht="15.75" customHeight="1" x14ac:dyDescent="0.3">
      <c r="F374" s="303"/>
      <c r="G374" s="304"/>
      <c r="H374" s="304"/>
    </row>
    <row r="375" spans="6:8" ht="15.75" customHeight="1" x14ac:dyDescent="0.3">
      <c r="F375" s="303"/>
      <c r="G375" s="304"/>
      <c r="H375" s="304"/>
    </row>
    <row r="376" spans="6:8" ht="15.75" customHeight="1" x14ac:dyDescent="0.3">
      <c r="F376" s="303"/>
      <c r="G376" s="304"/>
      <c r="H376" s="304"/>
    </row>
    <row r="377" spans="6:8" ht="15.75" customHeight="1" x14ac:dyDescent="0.3">
      <c r="F377" s="303"/>
      <c r="G377" s="304"/>
      <c r="H377" s="304"/>
    </row>
    <row r="378" spans="6:8" ht="15.75" customHeight="1" x14ac:dyDescent="0.3">
      <c r="F378" s="303"/>
      <c r="G378" s="304"/>
      <c r="H378" s="304"/>
    </row>
    <row r="379" spans="6:8" ht="15.75" customHeight="1" x14ac:dyDescent="0.3">
      <c r="F379" s="303"/>
      <c r="G379" s="304"/>
      <c r="H379" s="304"/>
    </row>
    <row r="380" spans="6:8" ht="15.75" customHeight="1" x14ac:dyDescent="0.3">
      <c r="F380" s="303"/>
      <c r="G380" s="304"/>
      <c r="H380" s="304"/>
    </row>
    <row r="381" spans="6:8" ht="15.75" customHeight="1" x14ac:dyDescent="0.3">
      <c r="F381" s="303"/>
      <c r="G381" s="304"/>
      <c r="H381" s="304"/>
    </row>
    <row r="382" spans="6:8" ht="15.75" customHeight="1" x14ac:dyDescent="0.3">
      <c r="F382" s="303"/>
      <c r="G382" s="304"/>
      <c r="H382" s="304"/>
    </row>
    <row r="383" spans="6:8" ht="15.75" customHeight="1" x14ac:dyDescent="0.3">
      <c r="F383" s="303"/>
      <c r="G383" s="304"/>
      <c r="H383" s="304"/>
    </row>
    <row r="384" spans="6:8" ht="15.75" customHeight="1" x14ac:dyDescent="0.3">
      <c r="F384" s="303"/>
      <c r="G384" s="304"/>
      <c r="H384" s="304"/>
    </row>
    <row r="385" spans="6:8" ht="15.75" customHeight="1" x14ac:dyDescent="0.3">
      <c r="F385" s="303"/>
      <c r="G385" s="304"/>
      <c r="H385" s="304"/>
    </row>
    <row r="386" spans="6:8" ht="15.75" customHeight="1" x14ac:dyDescent="0.3">
      <c r="F386" s="303"/>
      <c r="G386" s="304"/>
      <c r="H386" s="304"/>
    </row>
    <row r="387" spans="6:8" ht="15.75" customHeight="1" x14ac:dyDescent="0.3">
      <c r="F387" s="303"/>
      <c r="G387" s="304"/>
      <c r="H387" s="304"/>
    </row>
    <row r="388" spans="6:8" ht="15.75" customHeight="1" x14ac:dyDescent="0.3">
      <c r="F388" s="303"/>
      <c r="G388" s="304"/>
      <c r="H388" s="304"/>
    </row>
    <row r="389" spans="6:8" ht="15.75" customHeight="1" x14ac:dyDescent="0.3">
      <c r="F389" s="303"/>
      <c r="G389" s="304"/>
      <c r="H389" s="304"/>
    </row>
    <row r="390" spans="6:8" ht="15.75" customHeight="1" x14ac:dyDescent="0.3">
      <c r="F390" s="303"/>
      <c r="G390" s="304"/>
      <c r="H390" s="304"/>
    </row>
    <row r="391" spans="6:8" ht="15.75" customHeight="1" x14ac:dyDescent="0.3">
      <c r="F391" s="303"/>
      <c r="G391" s="304"/>
      <c r="H391" s="304"/>
    </row>
    <row r="392" spans="6:8" ht="15.75" customHeight="1" x14ac:dyDescent="0.3">
      <c r="F392" s="303"/>
      <c r="G392" s="304"/>
      <c r="H392" s="304"/>
    </row>
    <row r="393" spans="6:8" ht="15.75" customHeight="1" x14ac:dyDescent="0.3">
      <c r="F393" s="303"/>
      <c r="G393" s="304"/>
      <c r="H393" s="304"/>
    </row>
    <row r="394" spans="6:8" ht="15.75" customHeight="1" x14ac:dyDescent="0.3">
      <c r="F394" s="303"/>
      <c r="G394" s="304"/>
      <c r="H394" s="304"/>
    </row>
    <row r="395" spans="6:8" ht="15.75" customHeight="1" x14ac:dyDescent="0.3">
      <c r="F395" s="303"/>
      <c r="G395" s="304"/>
      <c r="H395" s="304"/>
    </row>
    <row r="396" spans="6:8" ht="15.75" customHeight="1" x14ac:dyDescent="0.3">
      <c r="F396" s="303"/>
      <c r="G396" s="304"/>
      <c r="H396" s="304"/>
    </row>
    <row r="397" spans="6:8" ht="15.75" customHeight="1" x14ac:dyDescent="0.3">
      <c r="F397" s="303"/>
      <c r="G397" s="304"/>
      <c r="H397" s="304"/>
    </row>
    <row r="398" spans="6:8" ht="15.75" customHeight="1" x14ac:dyDescent="0.3">
      <c r="F398" s="303"/>
      <c r="G398" s="304"/>
      <c r="H398" s="304"/>
    </row>
    <row r="399" spans="6:8" ht="15.75" customHeight="1" x14ac:dyDescent="0.3">
      <c r="F399" s="303"/>
      <c r="G399" s="304"/>
      <c r="H399" s="304"/>
    </row>
    <row r="400" spans="6:8" ht="15.75" customHeight="1" x14ac:dyDescent="0.3">
      <c r="F400" s="303"/>
      <c r="G400" s="304"/>
      <c r="H400" s="304"/>
    </row>
    <row r="401" spans="6:8" ht="15.75" customHeight="1" x14ac:dyDescent="0.3">
      <c r="F401" s="303"/>
      <c r="G401" s="304"/>
      <c r="H401" s="304"/>
    </row>
    <row r="402" spans="6:8" ht="15.75" customHeight="1" x14ac:dyDescent="0.3">
      <c r="F402" s="303"/>
      <c r="G402" s="304"/>
      <c r="H402" s="304"/>
    </row>
    <row r="403" spans="6:8" ht="15.75" customHeight="1" x14ac:dyDescent="0.3">
      <c r="F403" s="303"/>
      <c r="G403" s="304"/>
      <c r="H403" s="304"/>
    </row>
    <row r="404" spans="6:8" ht="15.75" customHeight="1" x14ac:dyDescent="0.3">
      <c r="F404" s="303"/>
      <c r="G404" s="304"/>
      <c r="H404" s="304"/>
    </row>
    <row r="405" spans="6:8" ht="15.75" customHeight="1" x14ac:dyDescent="0.3">
      <c r="F405" s="303"/>
      <c r="G405" s="304"/>
      <c r="H405" s="304"/>
    </row>
    <row r="406" spans="6:8" ht="15.75" customHeight="1" x14ac:dyDescent="0.3">
      <c r="F406" s="303"/>
      <c r="G406" s="304"/>
      <c r="H406" s="304"/>
    </row>
    <row r="407" spans="6:8" ht="15.75" customHeight="1" x14ac:dyDescent="0.3">
      <c r="F407" s="303"/>
      <c r="G407" s="304"/>
      <c r="H407" s="304"/>
    </row>
    <row r="408" spans="6:8" ht="15.75" customHeight="1" x14ac:dyDescent="0.3">
      <c r="F408" s="303"/>
      <c r="G408" s="304"/>
      <c r="H408" s="304"/>
    </row>
    <row r="409" spans="6:8" ht="15.75" customHeight="1" x14ac:dyDescent="0.3">
      <c r="F409" s="303"/>
      <c r="G409" s="304"/>
      <c r="H409" s="304"/>
    </row>
    <row r="410" spans="6:8" ht="15.75" customHeight="1" x14ac:dyDescent="0.3">
      <c r="F410" s="303"/>
      <c r="G410" s="304"/>
      <c r="H410" s="304"/>
    </row>
    <row r="411" spans="6:8" ht="15.75" customHeight="1" x14ac:dyDescent="0.3">
      <c r="F411" s="303"/>
      <c r="G411" s="304"/>
      <c r="H411" s="304"/>
    </row>
    <row r="412" spans="6:8" ht="15.75" customHeight="1" x14ac:dyDescent="0.3">
      <c r="F412" s="303"/>
      <c r="G412" s="304"/>
      <c r="H412" s="304"/>
    </row>
    <row r="413" spans="6:8" ht="15.75" customHeight="1" x14ac:dyDescent="0.3">
      <c r="F413" s="303"/>
      <c r="G413" s="304"/>
      <c r="H413" s="304"/>
    </row>
    <row r="414" spans="6:8" ht="15.75" customHeight="1" x14ac:dyDescent="0.3">
      <c r="F414" s="303"/>
      <c r="G414" s="304"/>
      <c r="H414" s="304"/>
    </row>
    <row r="415" spans="6:8" ht="15.75" customHeight="1" x14ac:dyDescent="0.3">
      <c r="F415" s="303"/>
      <c r="G415" s="304"/>
      <c r="H415" s="304"/>
    </row>
    <row r="416" spans="6:8" ht="15.75" customHeight="1" x14ac:dyDescent="0.3">
      <c r="F416" s="303"/>
      <c r="G416" s="304"/>
      <c r="H416" s="304"/>
    </row>
    <row r="417" spans="6:8" ht="15.75" customHeight="1" x14ac:dyDescent="0.3">
      <c r="F417" s="303"/>
      <c r="G417" s="304"/>
      <c r="H417" s="304"/>
    </row>
    <row r="418" spans="6:8" ht="15.75" customHeight="1" x14ac:dyDescent="0.3">
      <c r="F418" s="303"/>
      <c r="G418" s="304"/>
      <c r="H418" s="304"/>
    </row>
    <row r="419" spans="6:8" ht="15.75" customHeight="1" x14ac:dyDescent="0.3">
      <c r="F419" s="303"/>
      <c r="G419" s="304"/>
      <c r="H419" s="304"/>
    </row>
    <row r="420" spans="6:8" ht="15.75" customHeight="1" x14ac:dyDescent="0.3">
      <c r="F420" s="303"/>
      <c r="G420" s="304"/>
      <c r="H420" s="304"/>
    </row>
    <row r="421" spans="6:8" ht="15.75" customHeight="1" x14ac:dyDescent="0.3">
      <c r="F421" s="303"/>
      <c r="G421" s="304"/>
      <c r="H421" s="304"/>
    </row>
    <row r="422" spans="6:8" ht="15.75" customHeight="1" x14ac:dyDescent="0.3">
      <c r="F422" s="303"/>
      <c r="G422" s="304"/>
      <c r="H422" s="304"/>
    </row>
    <row r="423" spans="6:8" ht="15.75" customHeight="1" x14ac:dyDescent="0.3">
      <c r="F423" s="303"/>
      <c r="G423" s="304"/>
      <c r="H423" s="304"/>
    </row>
    <row r="424" spans="6:8" ht="15.75" customHeight="1" x14ac:dyDescent="0.3">
      <c r="F424" s="303"/>
      <c r="G424" s="304"/>
      <c r="H424" s="304"/>
    </row>
    <row r="425" spans="6:8" ht="15.75" customHeight="1" x14ac:dyDescent="0.3">
      <c r="F425" s="303"/>
      <c r="G425" s="304"/>
      <c r="H425" s="304"/>
    </row>
    <row r="426" spans="6:8" ht="15.75" customHeight="1" x14ac:dyDescent="0.3">
      <c r="F426" s="303"/>
      <c r="G426" s="304"/>
      <c r="H426" s="304"/>
    </row>
    <row r="427" spans="6:8" ht="15.75" customHeight="1" x14ac:dyDescent="0.3">
      <c r="F427" s="303"/>
      <c r="G427" s="304"/>
      <c r="H427" s="304"/>
    </row>
    <row r="428" spans="6:8" ht="15.75" customHeight="1" x14ac:dyDescent="0.3">
      <c r="F428" s="303"/>
      <c r="G428" s="304"/>
      <c r="H428" s="304"/>
    </row>
    <row r="429" spans="6:8" ht="15.75" customHeight="1" x14ac:dyDescent="0.3">
      <c r="F429" s="303"/>
      <c r="G429" s="304"/>
      <c r="H429" s="304"/>
    </row>
    <row r="430" spans="6:8" ht="15.75" customHeight="1" x14ac:dyDescent="0.3">
      <c r="F430" s="303"/>
      <c r="G430" s="304"/>
      <c r="H430" s="304"/>
    </row>
    <row r="431" spans="6:8" ht="15.75" customHeight="1" x14ac:dyDescent="0.3">
      <c r="F431" s="303"/>
      <c r="G431" s="304"/>
      <c r="H431" s="304"/>
    </row>
    <row r="432" spans="6:8" ht="15.75" customHeight="1" x14ac:dyDescent="0.3">
      <c r="F432" s="303"/>
      <c r="G432" s="304"/>
      <c r="H432" s="304"/>
    </row>
    <row r="433" spans="6:8" ht="15.75" customHeight="1" x14ac:dyDescent="0.3">
      <c r="F433" s="303"/>
      <c r="G433" s="304"/>
      <c r="H433" s="304"/>
    </row>
    <row r="434" spans="6:8" ht="15.75" customHeight="1" x14ac:dyDescent="0.3">
      <c r="F434" s="303"/>
      <c r="G434" s="304"/>
      <c r="H434" s="304"/>
    </row>
    <row r="435" spans="6:8" ht="15.75" customHeight="1" x14ac:dyDescent="0.3">
      <c r="F435" s="303"/>
      <c r="G435" s="304"/>
      <c r="H435" s="304"/>
    </row>
    <row r="436" spans="6:8" ht="15.75" customHeight="1" x14ac:dyDescent="0.3">
      <c r="F436" s="303"/>
      <c r="G436" s="304"/>
      <c r="H436" s="304"/>
    </row>
    <row r="437" spans="6:8" ht="15.75" customHeight="1" x14ac:dyDescent="0.3">
      <c r="F437" s="303"/>
      <c r="G437" s="304"/>
      <c r="H437" s="304"/>
    </row>
    <row r="438" spans="6:8" ht="15.75" customHeight="1" x14ac:dyDescent="0.3">
      <c r="F438" s="303"/>
      <c r="G438" s="304"/>
      <c r="H438" s="304"/>
    </row>
    <row r="439" spans="6:8" ht="15.75" customHeight="1" x14ac:dyDescent="0.3">
      <c r="F439" s="303"/>
      <c r="G439" s="304"/>
      <c r="H439" s="304"/>
    </row>
    <row r="440" spans="6:8" ht="15.75" customHeight="1" x14ac:dyDescent="0.3">
      <c r="F440" s="303"/>
      <c r="G440" s="304"/>
      <c r="H440" s="304"/>
    </row>
    <row r="441" spans="6:8" ht="15.75" customHeight="1" x14ac:dyDescent="0.3">
      <c r="F441" s="303"/>
      <c r="G441" s="304"/>
      <c r="H441" s="304"/>
    </row>
    <row r="442" spans="6:8" ht="15.75" customHeight="1" x14ac:dyDescent="0.3">
      <c r="F442" s="303"/>
      <c r="G442" s="304"/>
      <c r="H442" s="304"/>
    </row>
    <row r="443" spans="6:8" ht="15.75" customHeight="1" x14ac:dyDescent="0.3">
      <c r="F443" s="303"/>
      <c r="G443" s="304"/>
      <c r="H443" s="304"/>
    </row>
    <row r="444" spans="6:8" ht="15.75" customHeight="1" x14ac:dyDescent="0.3"/>
    <row r="445" spans="6:8" ht="15.75" customHeight="1" x14ac:dyDescent="0.3"/>
    <row r="446" spans="6:8" ht="15.75" customHeight="1" x14ac:dyDescent="0.3"/>
    <row r="447" spans="6:8" ht="15.75" customHeight="1" x14ac:dyDescent="0.3"/>
    <row r="448" spans="6: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Грунты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Гайфутдинова</cp:lastModifiedBy>
  <dcterms:modified xsi:type="dcterms:W3CDTF">2023-05-17T10:59:32Z</dcterms:modified>
</cp:coreProperties>
</file>